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fstlhhqfp1\OIRUsers\MillerT\"/>
    </mc:Choice>
  </mc:AlternateContent>
  <xr:revisionPtr revIDLastSave="0" documentId="8_{0B010CC1-A92E-4585-BF6A-64B534934FBA}" xr6:coauthVersionLast="47" xr6:coauthVersionMax="47" xr10:uidLastSave="{00000000-0000-0000-0000-000000000000}"/>
  <workbookProtection workbookAlgorithmName="SHA-512" workbookHashValue="/OQZyzFsGbDUe24HfrZolk5BQ7W6nMY0SOJmNZcRedp3ycYcsqYRQm9bj7EmLD23uQCjhkVNBbOPRg7OrJJpXw==" workbookSaltValue="9i7JDstFuRpGzANSwCEz1A==" workbookSpinCount="100000" lockStructure="1"/>
  <bookViews>
    <workbookView xWindow="-120" yWindow="-120" windowWidth="29040" windowHeight="15720" xr2:uid="{00000000-000D-0000-FFFF-FFFF00000000}"/>
  </bookViews>
  <sheets>
    <sheet name="Version" sheetId="1" r:id="rId1"/>
    <sheet name="Instructions" sheetId="2" r:id="rId2"/>
    <sheet name="Contacts" sheetId="3" r:id="rId3"/>
    <sheet name="GAP_1094" sheetId="4" r:id="rId4"/>
    <sheet name="Life_Annuity" sheetId="9" r:id="rId5"/>
  </sheets>
  <definedNames>
    <definedName name="_xlnm.Print_Area" localSheetId="3">GAP_1094!$E$1:$R$63</definedName>
    <definedName name="_xlnm.Print_Area" localSheetId="1">Instructions!$A$2:$A$84</definedName>
    <definedName name="_xlnm.Print_Area" localSheetId="4">Life_Annuity!$G$2:$AB$54</definedName>
    <definedName name="_xlnm.Print_Area" localSheetId="0">Version!$A$1:$J$34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1" i="9" l="1"/>
  <c r="AB53" i="9"/>
  <c r="S53" i="9"/>
  <c r="Z53" i="9"/>
  <c r="AA53" i="9" s="1"/>
  <c r="J1" i="3"/>
  <c r="K7" i="3"/>
  <c r="K8" i="3"/>
  <c r="K9" i="3"/>
  <c r="K10" i="3"/>
  <c r="K11" i="3"/>
  <c r="K12" i="3"/>
  <c r="K13" i="3"/>
  <c r="K14" i="3"/>
  <c r="K15" i="3"/>
  <c r="T11" i="9"/>
  <c r="U11" i="9"/>
  <c r="Z11" i="9" s="1"/>
  <c r="V11" i="9"/>
  <c r="W11" i="9"/>
  <c r="X11" i="9"/>
  <c r="Y11" i="9"/>
  <c r="J11" i="9"/>
  <c r="K11" i="9"/>
  <c r="L11" i="9"/>
  <c r="M11" i="9"/>
  <c r="AB11" i="9" s="1"/>
  <c r="N11" i="9"/>
  <c r="O11" i="9"/>
  <c r="P11" i="9"/>
  <c r="Q11" i="9"/>
  <c r="S11" i="9" s="1"/>
  <c r="AA11" i="9" s="1"/>
  <c r="R11" i="9"/>
  <c r="I11" i="9"/>
  <c r="Z30" i="9"/>
  <c r="Z55" i="9"/>
  <c r="S55" i="9"/>
  <c r="AB54" i="9"/>
  <c r="Z54" i="9"/>
  <c r="S54" i="9"/>
  <c r="AA54" i="9" s="1"/>
  <c r="AB52" i="9"/>
  <c r="Z52" i="9"/>
  <c r="S52" i="9"/>
  <c r="AA52" i="9"/>
  <c r="AB51" i="9"/>
  <c r="Z51" i="9"/>
  <c r="S51" i="9"/>
  <c r="AA51" i="9"/>
  <c r="AB50" i="9"/>
  <c r="Z50" i="9"/>
  <c r="S50" i="9"/>
  <c r="AA50" i="9"/>
  <c r="AB49" i="9"/>
  <c r="Z49" i="9"/>
  <c r="S49" i="9"/>
  <c r="AB48" i="9"/>
  <c r="Z48" i="9"/>
  <c r="S48" i="9"/>
  <c r="AA48" i="9" s="1"/>
  <c r="AB47" i="9"/>
  <c r="Z47" i="9"/>
  <c r="S47" i="9"/>
  <c r="AA47" i="9" s="1"/>
  <c r="AB46" i="9"/>
  <c r="Z46" i="9"/>
  <c r="S46" i="9"/>
  <c r="AA46" i="9" s="1"/>
  <c r="AB45" i="9"/>
  <c r="Z45" i="9"/>
  <c r="S45" i="9"/>
  <c r="AB44" i="9"/>
  <c r="Z44" i="9"/>
  <c r="S44" i="9"/>
  <c r="AA44" i="9" s="1"/>
  <c r="AB43" i="9"/>
  <c r="Z43" i="9"/>
  <c r="AA43" i="9" s="1"/>
  <c r="S43" i="9"/>
  <c r="AB42" i="9"/>
  <c r="Z42" i="9"/>
  <c r="S42" i="9"/>
  <c r="AA42" i="9" s="1"/>
  <c r="AB41" i="9"/>
  <c r="Z41" i="9"/>
  <c r="S41" i="9"/>
  <c r="AA41" i="9" s="1"/>
  <c r="AB40" i="9"/>
  <c r="Z40" i="9"/>
  <c r="S40" i="9"/>
  <c r="AA40" i="9"/>
  <c r="AB39" i="9"/>
  <c r="Z39" i="9"/>
  <c r="S39" i="9"/>
  <c r="AB37" i="9"/>
  <c r="Z37" i="9"/>
  <c r="S37" i="9"/>
  <c r="AB36" i="9"/>
  <c r="Z36" i="9"/>
  <c r="S36" i="9"/>
  <c r="AB35" i="9"/>
  <c r="Z35" i="9"/>
  <c r="S35" i="9"/>
  <c r="AB34" i="9"/>
  <c r="Z34" i="9"/>
  <c r="S34" i="9"/>
  <c r="AB33" i="9"/>
  <c r="Z33" i="9"/>
  <c r="S33" i="9"/>
  <c r="AB32" i="9"/>
  <c r="Z32" i="9"/>
  <c r="AA32" i="9" s="1"/>
  <c r="S32" i="9"/>
  <c r="AB31" i="9"/>
  <c r="Z31" i="9"/>
  <c r="S31" i="9"/>
  <c r="AB30" i="9"/>
  <c r="S30" i="9"/>
  <c r="AA30" i="9"/>
  <c r="AB28" i="9"/>
  <c r="Z28" i="9"/>
  <c r="AA28" i="9" s="1"/>
  <c r="S28" i="9"/>
  <c r="AB27" i="9"/>
  <c r="Z27" i="9"/>
  <c r="S27" i="9"/>
  <c r="AA27" i="9" s="1"/>
  <c r="AB26" i="9"/>
  <c r="Z26" i="9"/>
  <c r="S26" i="9"/>
  <c r="AB25" i="9"/>
  <c r="Z25" i="9"/>
  <c r="S25" i="9"/>
  <c r="AA25" i="9" s="1"/>
  <c r="AB24" i="9"/>
  <c r="Z24" i="9"/>
  <c r="AA24" i="9"/>
  <c r="AB23" i="9"/>
  <c r="Z23" i="9"/>
  <c r="S23" i="9"/>
  <c r="AA23" i="9"/>
  <c r="AB22" i="9"/>
  <c r="Z22" i="9"/>
  <c r="S22" i="9"/>
  <c r="AA22" i="9"/>
  <c r="AB21" i="9"/>
  <c r="Z21" i="9"/>
  <c r="AB20" i="9"/>
  <c r="Z20" i="9"/>
  <c r="AA20" i="9" s="1"/>
  <c r="AB19" i="9"/>
  <c r="Z19" i="9"/>
  <c r="AA19" i="9"/>
  <c r="AB18" i="9"/>
  <c r="Z18" i="9"/>
  <c r="AA18" i="9"/>
  <c r="AB17" i="9"/>
  <c r="Z17" i="9"/>
  <c r="AA17" i="9" s="1"/>
  <c r="AB16" i="9"/>
  <c r="S16" i="9"/>
  <c r="AB15" i="9"/>
  <c r="S15" i="9"/>
  <c r="AA15" i="9"/>
  <c r="AB14" i="9"/>
  <c r="S14" i="9"/>
  <c r="AA14" i="9" s="1"/>
  <c r="AB13" i="9"/>
  <c r="S13" i="9"/>
  <c r="AA13" i="9" s="1"/>
  <c r="AB12" i="9"/>
  <c r="S12" i="9"/>
  <c r="AA12" i="9"/>
  <c r="AB10" i="9"/>
  <c r="Z10" i="9"/>
  <c r="S10" i="9"/>
  <c r="AB9" i="9"/>
  <c r="Z9" i="9"/>
  <c r="S9" i="9"/>
  <c r="AB8" i="9"/>
  <c r="Z8" i="9"/>
  <c r="AA8" i="9"/>
  <c r="AB7" i="9"/>
  <c r="S7" i="9"/>
  <c r="AA7" i="9"/>
  <c r="R61" i="4"/>
  <c r="P61" i="4"/>
  <c r="I61" i="4"/>
  <c r="R59" i="4"/>
  <c r="P59" i="4"/>
  <c r="L59" i="4"/>
  <c r="I59" i="4"/>
  <c r="R58" i="4"/>
  <c r="P58" i="4"/>
  <c r="L58" i="4"/>
  <c r="I58" i="4"/>
  <c r="R57" i="4"/>
  <c r="P57" i="4"/>
  <c r="L57" i="4"/>
  <c r="I57" i="4"/>
  <c r="R56" i="4"/>
  <c r="P56" i="4"/>
  <c r="L56" i="4"/>
  <c r="I56" i="4"/>
  <c r="R55" i="4"/>
  <c r="P55" i="4"/>
  <c r="L55" i="4"/>
  <c r="I55" i="4"/>
  <c r="R54" i="4"/>
  <c r="P54" i="4"/>
  <c r="L54" i="4"/>
  <c r="I54" i="4"/>
  <c r="O53" i="4"/>
  <c r="N53" i="4"/>
  <c r="P53" i="4" s="1"/>
  <c r="M53" i="4"/>
  <c r="K53" i="4"/>
  <c r="H53" i="4"/>
  <c r="G53" i="4"/>
  <c r="R52" i="4"/>
  <c r="P52" i="4"/>
  <c r="L52" i="4"/>
  <c r="I52" i="4"/>
  <c r="R51" i="4"/>
  <c r="P51" i="4"/>
  <c r="L51" i="4"/>
  <c r="I51" i="4"/>
  <c r="R50" i="4"/>
  <c r="P50" i="4"/>
  <c r="L50" i="4"/>
  <c r="I50" i="4"/>
  <c r="R48" i="4"/>
  <c r="P48" i="4"/>
  <c r="L48" i="4"/>
  <c r="I48" i="4"/>
  <c r="R47" i="4"/>
  <c r="P47" i="4"/>
  <c r="L47" i="4"/>
  <c r="I47" i="4"/>
  <c r="R46" i="4"/>
  <c r="P46" i="4"/>
  <c r="L46" i="4"/>
  <c r="I46" i="4"/>
  <c r="R45" i="4"/>
  <c r="P45" i="4"/>
  <c r="L45" i="4"/>
  <c r="I45" i="4"/>
  <c r="R44" i="4"/>
  <c r="P44" i="4"/>
  <c r="L44" i="4"/>
  <c r="I44" i="4"/>
  <c r="R43" i="4"/>
  <c r="P43" i="4"/>
  <c r="L43" i="4"/>
  <c r="I43" i="4"/>
  <c r="R42" i="4"/>
  <c r="P42" i="4"/>
  <c r="L42" i="4"/>
  <c r="I42" i="4"/>
  <c r="R41" i="4"/>
  <c r="P41" i="4"/>
  <c r="L41" i="4"/>
  <c r="O39" i="4"/>
  <c r="O62" i="4" s="1"/>
  <c r="N39" i="4"/>
  <c r="N62" i="4"/>
  <c r="M39" i="4"/>
  <c r="K39" i="4"/>
  <c r="H39" i="4"/>
  <c r="H62" i="4"/>
  <c r="G39" i="4"/>
  <c r="G62" i="4" s="1"/>
  <c r="Q38" i="4"/>
  <c r="O38" i="4"/>
  <c r="N38" i="4"/>
  <c r="M38" i="4"/>
  <c r="K38" i="4"/>
  <c r="J38" i="4"/>
  <c r="H38" i="4"/>
  <c r="I38" i="4" s="1"/>
  <c r="G38" i="4"/>
  <c r="Q37" i="4"/>
  <c r="O37" i="4"/>
  <c r="N37" i="4"/>
  <c r="M37" i="4"/>
  <c r="K37" i="4"/>
  <c r="J37" i="4"/>
  <c r="H37" i="4"/>
  <c r="G37" i="4"/>
  <c r="R37" i="4" s="1"/>
  <c r="I37" i="4"/>
  <c r="Q36" i="4"/>
  <c r="O36" i="4"/>
  <c r="N36" i="4"/>
  <c r="M36" i="4"/>
  <c r="K36" i="4"/>
  <c r="J36" i="4"/>
  <c r="H36" i="4"/>
  <c r="G36" i="4"/>
  <c r="I36" i="4" s="1"/>
  <c r="Q35" i="4"/>
  <c r="O35" i="4"/>
  <c r="N35" i="4"/>
  <c r="M35" i="4"/>
  <c r="K35" i="4"/>
  <c r="J35" i="4"/>
  <c r="H35" i="4"/>
  <c r="G35" i="4"/>
  <c r="I35" i="4" s="1"/>
  <c r="R34" i="4"/>
  <c r="P34" i="4"/>
  <c r="L34" i="4"/>
  <c r="I34" i="4"/>
  <c r="R33" i="4"/>
  <c r="P33" i="4"/>
  <c r="L33" i="4"/>
  <c r="I33" i="4"/>
  <c r="R32" i="4"/>
  <c r="P32" i="4"/>
  <c r="L32" i="4"/>
  <c r="I32" i="4"/>
  <c r="R31" i="4"/>
  <c r="P31" i="4"/>
  <c r="L31" i="4"/>
  <c r="I31" i="4"/>
  <c r="R30" i="4"/>
  <c r="P30" i="4"/>
  <c r="L30" i="4"/>
  <c r="I30" i="4"/>
  <c r="R29" i="4"/>
  <c r="P29" i="4"/>
  <c r="L29" i="4"/>
  <c r="I29" i="4"/>
  <c r="R28" i="4"/>
  <c r="P28" i="4"/>
  <c r="L28" i="4"/>
  <c r="I28" i="4"/>
  <c r="R26" i="4"/>
  <c r="P26" i="4"/>
  <c r="L26" i="4"/>
  <c r="I26" i="4"/>
  <c r="R25" i="4"/>
  <c r="P25" i="4"/>
  <c r="L25" i="4"/>
  <c r="I25" i="4"/>
  <c r="R24" i="4"/>
  <c r="P24" i="4"/>
  <c r="L24" i="4"/>
  <c r="I24" i="4"/>
  <c r="R23" i="4"/>
  <c r="P23" i="4"/>
  <c r="L23" i="4"/>
  <c r="I23" i="4"/>
  <c r="R22" i="4"/>
  <c r="P22" i="4"/>
  <c r="L22" i="4"/>
  <c r="I22" i="4"/>
  <c r="R21" i="4"/>
  <c r="P21" i="4"/>
  <c r="L21" i="4"/>
  <c r="I21" i="4"/>
  <c r="R20" i="4"/>
  <c r="P20" i="4"/>
  <c r="L20" i="4"/>
  <c r="I20" i="4"/>
  <c r="R18" i="4"/>
  <c r="P18" i="4"/>
  <c r="L18" i="4"/>
  <c r="I18" i="4"/>
  <c r="R17" i="4"/>
  <c r="P17" i="4"/>
  <c r="L17" i="4"/>
  <c r="I17" i="4"/>
  <c r="R16" i="4"/>
  <c r="P16" i="4"/>
  <c r="L16" i="4"/>
  <c r="I16" i="4"/>
  <c r="R15" i="4"/>
  <c r="P15" i="4"/>
  <c r="L15" i="4"/>
  <c r="I15" i="4"/>
  <c r="R14" i="4"/>
  <c r="P14" i="4"/>
  <c r="L14" i="4"/>
  <c r="I14" i="4"/>
  <c r="R13" i="4"/>
  <c r="P13" i="4"/>
  <c r="L13" i="4"/>
  <c r="I13" i="4"/>
  <c r="R11" i="4"/>
  <c r="P11" i="4"/>
  <c r="L11" i="4"/>
  <c r="I11" i="4"/>
  <c r="R10" i="4"/>
  <c r="P10" i="4"/>
  <c r="P38" i="4"/>
  <c r="L10" i="4"/>
  <c r="L38" i="4" s="1"/>
  <c r="I10" i="4"/>
  <c r="R9" i="4"/>
  <c r="P9" i="4"/>
  <c r="P37" i="4" s="1"/>
  <c r="L9" i="4"/>
  <c r="L37" i="4"/>
  <c r="I9" i="4"/>
  <c r="R8" i="4"/>
  <c r="P8" i="4"/>
  <c r="L8" i="4"/>
  <c r="I8" i="4"/>
  <c r="R7" i="4"/>
  <c r="P7" i="4"/>
  <c r="P36" i="4"/>
  <c r="L7" i="4"/>
  <c r="L36" i="4" s="1"/>
  <c r="I7" i="4"/>
  <c r="R6" i="4"/>
  <c r="P6" i="4"/>
  <c r="P39" i="4" s="1"/>
  <c r="P62" i="4" s="1"/>
  <c r="L6" i="4"/>
  <c r="L35" i="4" s="1"/>
  <c r="I6" i="4"/>
  <c r="F3" i="4"/>
  <c r="L53" i="4"/>
  <c r="AA26" i="9"/>
  <c r="AA39" i="9"/>
  <c r="I53" i="4"/>
  <c r="AA9" i="9"/>
  <c r="AA45" i="9"/>
  <c r="AA49" i="9"/>
  <c r="AA37" i="9"/>
  <c r="AA10" i="9"/>
  <c r="AA33" i="9"/>
  <c r="AA31" i="9"/>
  <c r="AA35" i="9"/>
  <c r="AA34" i="9"/>
  <c r="AA36" i="9"/>
  <c r="AA16" i="9"/>
  <c r="AA21" i="9"/>
  <c r="R35" i="4"/>
  <c r="R36" i="4"/>
  <c r="R53" i="4"/>
  <c r="P35" i="4"/>
  <c r="I62" i="4" l="1"/>
  <c r="R62" i="4"/>
  <c r="R38" i="4"/>
</calcChain>
</file>

<file path=xl/sharedStrings.xml><?xml version="1.0" encoding="utf-8"?>
<sst xmlns="http://schemas.openxmlformats.org/spreadsheetml/2006/main" count="420" uniqueCount="367">
  <si>
    <t>FORM</t>
  </si>
  <si>
    <t>VERSION</t>
  </si>
  <si>
    <t>Premiums and Enrollment (GAP)</t>
  </si>
  <si>
    <t xml:space="preserve">If you need any assistance during the filing process, </t>
  </si>
  <si>
    <t xml:space="preserve"> </t>
  </si>
  <si>
    <t>Compliance reports are to be submitted on an individual company basis. Group reports will not be accepted.</t>
  </si>
  <si>
    <t>Additionally, the following item is required to be included in your company’s submission:</t>
  </si>
  <si>
    <t>Please note: Additional underlying documentation shall be available upon request of the Office.</t>
  </si>
  <si>
    <t>Required Filers and General Reporting Definitions</t>
  </si>
  <si>
    <t>The required filers include the following Florida Certification of Authority Categories:</t>
  </si>
  <si>
    <t xml:space="preserve">          (1) FRATERNAL BENEFIT SOCIETY</t>
  </si>
  <si>
    <t xml:space="preserve">          (2) PROPERTY AND CASUALTY INSURER</t>
  </si>
  <si>
    <t xml:space="preserve">          (3) HEALTH MAINTENANCE ORGANIZATION (HMO)</t>
  </si>
  <si>
    <t xml:space="preserve">          (4) PRE-PAID LIMITED HEALTH SERVICE ORGANIZATION</t>
  </si>
  <si>
    <t xml:space="preserve">          (5) LIFE AND HEALTH INSURER</t>
  </si>
  <si>
    <t>having one or more of the following Florida Lines of Business active during the calendar reporting year:</t>
  </si>
  <si>
    <t xml:space="preserve">          a. FRATERNAL HEALTH</t>
  </si>
  <si>
    <t xml:space="preserve">          b. ACCIDENT AND HEALTH</t>
  </si>
  <si>
    <t xml:space="preserve">          c. DENTAL SERVICE PLAN CORPORATION (PREPAID DENTAL)</t>
  </si>
  <si>
    <t xml:space="preserve">          d. AMBULANCE SERVICE</t>
  </si>
  <si>
    <t xml:space="preserve">          e. OPTOMETRIC SERVICES</t>
  </si>
  <si>
    <t xml:space="preserve">          f. PHARMACEUTICAL SERVICES</t>
  </si>
  <si>
    <t xml:space="preserve">          g. HEALTH MAINTENANCE ORGANIZATIONS</t>
  </si>
  <si>
    <t xml:space="preserve">          h. PREPAID LIMITED HEALTH SERVICE ORGANIZATION</t>
  </si>
  <si>
    <t xml:space="preserve">          i. MENTAL HEALTH SERVICES</t>
  </si>
  <si>
    <t xml:space="preserve">          j. SUBSTANCE ABUSE SERVICES</t>
  </si>
  <si>
    <t xml:space="preserve">          k. CHIROPRACTIC SERVICES</t>
  </si>
  <si>
    <t xml:space="preserve">          l. PODIATRIC CARE SERVICES</t>
  </si>
  <si>
    <t xml:space="preserve">          m. MISC. – PLHSO</t>
  </si>
  <si>
    <t>Specific instructions on the use of the Industry Portal’s Data Reporting module are available upon request from</t>
  </si>
  <si>
    <t>AND</t>
  </si>
  <si>
    <t xml:space="preserve">        calendar reporting year.</t>
  </si>
  <si>
    <t>IF YOU HAVE ADDITIONAL QUESTIONS CONTACT THE MARKET DATA COLLECTION SECTION AT 850-413-3147 OR EMAIL TO:</t>
  </si>
  <si>
    <t>Section A: Contact Information
Please provide company and individual contact information on this worksheet</t>
  </si>
  <si>
    <t>VALIDATION CHECKS</t>
  </si>
  <si>
    <t>Required Data Field Complete?</t>
  </si>
  <si>
    <t>LineDesc</t>
  </si>
  <si>
    <t>Response</t>
  </si>
  <si>
    <t>RowValidation</t>
  </si>
  <si>
    <t>Reporting Period - Year</t>
  </si>
  <si>
    <t>Please provide the name of the individual responsible for the coordination and submission of the requested Premium and Enrollment information.</t>
  </si>
  <si>
    <t>What is her or his email address?</t>
  </si>
  <si>
    <t>What is the best number where she or he can be reached?</t>
  </si>
  <si>
    <t>What is the Company's name?</t>
  </si>
  <si>
    <t>What is the State of domicile?</t>
  </si>
  <si>
    <t>Consumer Information Website</t>
  </si>
  <si>
    <t>Alabama</t>
  </si>
  <si>
    <t>Alaska</t>
  </si>
  <si>
    <t>American Samoa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</si>
  <si>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</si>
  <si>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</si>
  <si>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</si>
  <si>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</si>
  <si>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</si>
  <si>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</si>
  <si>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</si>
  <si>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</si>
  <si>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</si>
  <si>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</si>
  <si>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</si>
  <si>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</si>
  <si>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</si>
  <si>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</si>
  <si>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</si>
  <si>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</si>
  <si>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</si>
  <si>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</si>
  <si>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</si>
  <si>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</si>
  <si>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</si>
  <si>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</si>
  <si>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</si>
  <si>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</si>
  <si>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</si>
  <si>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</si>
  <si>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</si>
  <si>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</si>
  <si>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</si>
  <si>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</si>
  <si>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</si>
  <si>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</si>
  <si>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</si>
  <si>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</si>
  <si>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</si>
  <si>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</si>
  <si>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</si>
  <si>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</si>
  <si>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</si>
  <si>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</si>
  <si>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</si>
  <si>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</si>
  <si>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</si>
  <si>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</si>
  <si>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</si>
  <si>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</si>
  <si>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</si>
  <si>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</si>
  <si>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</si>
  <si>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</si>
  <si>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</si>
  <si>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</si>
  <si>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</si>
  <si>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</si>
  <si>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</si>
  <si>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Federated States of Micronesia</t>
  </si>
  <si>
    <t>Outside the United States</t>
  </si>
  <si>
    <t>HIDDEN COLUMN</t>
  </si>
  <si>
    <t>Section B: 
To be completed by all carriers</t>
  </si>
  <si>
    <t>TOTAL DIRECT PREMIUMS EARNED</t>
  </si>
  <si>
    <t>DIRECT LOSSES INCURRED</t>
  </si>
  <si>
    <t>RATIO OF DIRECT LOSSES INCURRED TO DIRECT PREMIUMS EARNED
(AUTO-CALCULATION)</t>
  </si>
  <si>
    <t>DIRECT PREMIUMS EARNED FOR NEW BUSINESS ONLY</t>
  </si>
  <si>
    <t>PERCENTAGE OF NEW BUSINESS PREMIUMS TO TOTAL PREMIUMS
(AUTO-CALCULATION)</t>
  </si>
  <si>
    <t>EMPLOYERS/ GROUPS, IF GROUP COVERAGE, AT END OF REPORTING CY</t>
  </si>
  <si>
    <t>PRIMARY ENROLLEES AT END OF REPORTING CY</t>
  </si>
  <si>
    <t>COVERED ENROLLEE DEPENDENTS AND JOINT PRIMARY INSUREDS AT END OF REPORTING CY</t>
  </si>
  <si>
    <t>COVERED LIVES AT END OF REPORTING CY
(AUTO-CALCULATION)</t>
  </si>
  <si>
    <t>AVERAGE NUMBER OF DAYS TAKEN TO PAY CLAIMS</t>
  </si>
  <si>
    <t>Seq_nbr</t>
  </si>
  <si>
    <t>LineNo</t>
  </si>
  <si>
    <t>DPE</t>
  </si>
  <si>
    <t>DLI</t>
  </si>
  <si>
    <t>DLI_DPE_PCT</t>
  </si>
  <si>
    <t>ACT_TRANS</t>
  </si>
  <si>
    <t>DPE_NEW</t>
  </si>
  <si>
    <t>DPE_NEW_PCT</t>
  </si>
  <si>
    <t>EMP_GRPS</t>
  </si>
  <si>
    <t>PRI_ENR</t>
  </si>
  <si>
    <t>DEP_ENR</t>
  </si>
  <si>
    <t>COV_LIVES</t>
  </si>
  <si>
    <t>CLAIMSDAYS</t>
  </si>
  <si>
    <t>ACA Major Medical and/or Hospital/Surgical/Medical Expense   -- On Exchange Only</t>
  </si>
  <si>
    <t>NO</t>
  </si>
  <si>
    <t>1.A</t>
  </si>
  <si>
    <t>Guarantee Issue (HIPAA, FS 627.6487(3))</t>
  </si>
  <si>
    <t>Self-Employed or Sole Proprietor (FS 627.6699)</t>
  </si>
  <si>
    <t>3.A</t>
  </si>
  <si>
    <t>2 - 50 Member Groups (FS 627.6699)</t>
  </si>
  <si>
    <t>4.A</t>
  </si>
  <si>
    <t>51-100 Member Groups</t>
  </si>
  <si>
    <t>5.A</t>
  </si>
  <si>
    <t>101+ Member Groups (FS 627.652)</t>
  </si>
  <si>
    <t>6.A</t>
  </si>
  <si>
    <t>Conversion</t>
  </si>
  <si>
    <t>ACA Major Medical and/or Hospital/Surgical/Medical Expense  -- Off Exchange</t>
  </si>
  <si>
    <t>1.B</t>
  </si>
  <si>
    <t>Grandfathered Major Medical and/or Hospital/Surgical/Medical Expense  (In-State and Out-of-State)</t>
  </si>
  <si>
    <t>1.G</t>
  </si>
  <si>
    <t>2.G</t>
  </si>
  <si>
    <t>Individually Underwritten</t>
  </si>
  <si>
    <t>3.G</t>
  </si>
  <si>
    <t>4.G</t>
  </si>
  <si>
    <t>5.G</t>
  </si>
  <si>
    <t>6.G</t>
  </si>
  <si>
    <t>7.G</t>
  </si>
  <si>
    <t>Transitional Major Medical and/or Hospital/Surgical/Medical Expense (In-State and Out-of-State)</t>
  </si>
  <si>
    <t>1.T</t>
  </si>
  <si>
    <t>2.T</t>
  </si>
  <si>
    <t>3.T</t>
  </si>
  <si>
    <t>4.T</t>
  </si>
  <si>
    <t>5.T</t>
  </si>
  <si>
    <t>6.T</t>
  </si>
  <si>
    <t>7.T</t>
  </si>
  <si>
    <t>Will be hidden for internal use</t>
  </si>
  <si>
    <t>sum_ind</t>
  </si>
  <si>
    <t>Total Individual (includes individually underwritten, guaranteed issue, and conversion)</t>
  </si>
  <si>
    <t>sum_smgrp</t>
  </si>
  <si>
    <t>Total Small Group (includes sole prop and 2-50 member groups)</t>
  </si>
  <si>
    <t>sum_medgrp</t>
  </si>
  <si>
    <t>Total Medium Group (includes 51-100 member groups)</t>
  </si>
  <si>
    <t>sum_lggrp</t>
  </si>
  <si>
    <t>Total Large Group (includes 101+ member groups</t>
  </si>
  <si>
    <t>tot_majmed</t>
  </si>
  <si>
    <t>Total Major Medical</t>
  </si>
  <si>
    <t>OTHER ACCIDENT and HEALTH COVERAGES</t>
  </si>
  <si>
    <t>Administrative Services Only (ASO) (Please report fees in "Total Direct Premiums Earned" and "Direct Premiums Earned for New Business Only"; report lives in categories shown)</t>
  </si>
  <si>
    <t>Dental</t>
  </si>
  <si>
    <t xml:space="preserve">Prescription Drug </t>
  </si>
  <si>
    <t xml:space="preserve">Vision </t>
  </si>
  <si>
    <t>Disability Income (includes Business Overhead Expense; Short Term; Long Term; and Combined Short Term and Long Term)</t>
  </si>
  <si>
    <t>Excess/Stop Loss (includes Accident &amp; Sickness; Managed Care; Provider; and Self-Funded Health Plan)</t>
  </si>
  <si>
    <t>Limited Benefit (includes Hospital Indemnity, Specified Disease; Critical Illness; Dread Disease; Dread Disease - Cancer Only; HIV Indemnity; Intensive Care; and Organ &amp; Tissue Transplant)</t>
  </si>
  <si>
    <t>Long-Term Care</t>
  </si>
  <si>
    <t>Long Term Care-Comprehensive (includes all forms that may be made comprehensive through rider selection and any extension of benefit riders providing comprehensive benefits)</t>
  </si>
  <si>
    <t>Long Term Care-Facility Only (includes any extension of benefit riders providing facility only benefits)</t>
  </si>
  <si>
    <t>Long Term Care-Non-Facility Only (includes any extension of benefit riders providing non-facility only benefits)</t>
  </si>
  <si>
    <t>Total Long-Term Care (auto-calculation)</t>
  </si>
  <si>
    <t>Long Term Care-Accelerated Benefit Rider (includes all those attached to life or annuity products)</t>
  </si>
  <si>
    <t>Short Term Care (includes Home Health Care; Nursing Home; and Adult Day Care)</t>
  </si>
  <si>
    <t>Medicare Supplement</t>
  </si>
  <si>
    <t>Medicare Advantage (Medicare+Choice)</t>
  </si>
  <si>
    <t>RECONCILIATION</t>
  </si>
  <si>
    <t>Accident and Health Insurance Premiums and Losses, Including Policy Membership and Other Fees as reported to the Office in Annual Financial Statement</t>
  </si>
  <si>
    <t>Annual Renewable Term</t>
  </si>
  <si>
    <t>Level Premium Term</t>
  </si>
  <si>
    <t>Group Term</t>
  </si>
  <si>
    <t>Fixed UL</t>
  </si>
  <si>
    <t>Indexed UL</t>
  </si>
  <si>
    <t>Variable UL</t>
  </si>
  <si>
    <t>Whole Life</t>
  </si>
  <si>
    <t>Variable Life</t>
  </si>
  <si>
    <t>Industrial Polices</t>
  </si>
  <si>
    <t>Fixed Annuities</t>
  </si>
  <si>
    <t>Fixed Deferred Non-Qualified Annuity</t>
  </si>
  <si>
    <t>Fixed Deferred Qualified Annuity</t>
  </si>
  <si>
    <t>Fixed Immediate  Annuity</t>
  </si>
  <si>
    <t>Variable Annuities</t>
  </si>
  <si>
    <t>Variable Deferred Non-Qualified Annuity</t>
  </si>
  <si>
    <t>Variable Deferred Qualified Annuity</t>
  </si>
  <si>
    <t>Variable Immediate  Annuity</t>
  </si>
  <si>
    <r>
      <t>·</t>
    </r>
    <r>
      <rPr>
        <sz val="7"/>
        <rFont val="Cambria"/>
        <family val="1"/>
      </rPr>
      <t xml:space="preserve">         </t>
    </r>
    <r>
      <rPr>
        <sz val="10"/>
        <rFont val="Cambria"/>
        <family val="1"/>
      </rPr>
      <t>Your company’s submission must contain a Notarized Affidavit, signed by a company officer, stating the information provided is true and correct.</t>
    </r>
  </si>
  <si>
    <r>
      <t>“</t>
    </r>
    <r>
      <rPr>
        <b/>
        <sz val="10"/>
        <color rgb="FFFF0000"/>
        <rFont val="Cambria"/>
        <family val="1"/>
      </rPr>
      <t>NO DATA FILING</t>
    </r>
    <r>
      <rPr>
        <b/>
        <sz val="10"/>
        <color rgb="FF000000"/>
        <rFont val="Cambria"/>
        <family val="1"/>
      </rPr>
      <t xml:space="preserve">” </t>
    </r>
    <r>
      <rPr>
        <sz val="10"/>
        <color rgb="FF000000"/>
        <rFont val="Cambria"/>
        <family val="1"/>
      </rPr>
      <t>is to be used if the reporting entity had</t>
    </r>
  </si>
  <si>
    <r>
      <t xml:space="preserve">●      </t>
    </r>
    <r>
      <rPr>
        <b/>
        <sz val="10"/>
        <color rgb="FFFF0000"/>
        <rFont val="Cambria"/>
        <family val="1"/>
      </rPr>
      <t xml:space="preserve">no </t>
    </r>
    <r>
      <rPr>
        <b/>
        <sz val="10"/>
        <color rgb="FF000000"/>
        <rFont val="Cambria"/>
        <family val="1"/>
      </rPr>
      <t>enrolled Florida resident groups or primary insureds as of December 31st of the</t>
    </r>
  </si>
  <si>
    <r>
      <t>“</t>
    </r>
    <r>
      <rPr>
        <b/>
        <sz val="10"/>
        <color rgb="FFFF0000"/>
        <rFont val="Cambria"/>
        <family val="1"/>
      </rPr>
      <t>DATA FILING</t>
    </r>
    <r>
      <rPr>
        <b/>
        <sz val="10"/>
        <color rgb="FF000000"/>
        <rFont val="Cambria"/>
        <family val="1"/>
      </rPr>
      <t xml:space="preserve">” </t>
    </r>
    <r>
      <rPr>
        <sz val="10"/>
        <color rgb="FF000000"/>
        <rFont val="Cambria"/>
        <family val="1"/>
      </rPr>
      <t>is to be used by all other reporting entities. The data template contained in this category includes:</t>
    </r>
  </si>
  <si>
    <r>
      <t>(1)</t>
    </r>
    <r>
      <rPr>
        <b/>
        <sz val="7"/>
        <color rgb="FF000000"/>
        <rFont val="Cambria"/>
        <family val="1"/>
      </rPr>
      <t xml:space="preserve">  </t>
    </r>
    <r>
      <rPr>
        <b/>
        <i/>
        <sz val="10"/>
        <color rgb="FF000000"/>
        <rFont val="Cambria"/>
        <family val="1"/>
      </rPr>
      <t xml:space="preserve">Report of Gross Annual Premiums and Enrollment Data for Health Benefit Plans Issued to </t>
    </r>
  </si>
  <si>
    <r>
      <t xml:space="preserve">     </t>
    </r>
    <r>
      <rPr>
        <b/>
        <i/>
        <sz val="10"/>
        <color rgb="FF000000"/>
        <rFont val="Cambria"/>
        <family val="1"/>
      </rPr>
      <t xml:space="preserve"> Florida Residents</t>
    </r>
    <r>
      <rPr>
        <b/>
        <sz val="10"/>
        <color rgb="FF000000"/>
        <rFont val="Cambria"/>
        <family val="1"/>
      </rPr>
      <t>, OIR-B2-1094</t>
    </r>
  </si>
  <si>
    <t>please contact the Office at:</t>
  </si>
  <si>
    <t>Credit/Decreasing Term</t>
  </si>
  <si>
    <t>Life insurance</t>
  </si>
  <si>
    <t>Annuity considerations</t>
  </si>
  <si>
    <t>Deposit-type contract funds</t>
  </si>
  <si>
    <t>Other considerations</t>
  </si>
  <si>
    <t>Totals (direct premiums and annuity considerations)</t>
  </si>
  <si>
    <t>Paid in cash or left on deposit (direct dividends to policyholders - life insurance)</t>
  </si>
  <si>
    <t>Applied to pay renewal premiums (direct dividends to policyholders - life insurance)</t>
  </si>
  <si>
    <t>Applied to provide paid-up additions or shorten the endowment or premium-paying period (direct dividends to policyholders)</t>
  </si>
  <si>
    <t>Other life insurance (direct dividends to policyholders)</t>
  </si>
  <si>
    <t>Totals (direct dividends to policyholders)</t>
  </si>
  <si>
    <t>Paid in cash or left on deposit (annuities)</t>
  </si>
  <si>
    <t>Applied to provide paid-up annuities (annuities)</t>
  </si>
  <si>
    <t>Other (annuities - direct dividends to policyholders)</t>
  </si>
  <si>
    <t>Totals (annuities - direct dividends to policyholders)</t>
  </si>
  <si>
    <t>Grand totals (direct dividends to policyholders)</t>
  </si>
  <si>
    <t>Death benefits (direct claims and benefits paid)</t>
  </si>
  <si>
    <t>Matured endowments (direct claims and benefits paid)</t>
  </si>
  <si>
    <t>Annuity benefits (direct claims and benefits paid)</t>
  </si>
  <si>
    <t>Surrender values and withdrawals for life contracts (direct claims and benefits paid)</t>
  </si>
  <si>
    <t>Aggregate write-ins for miscellaneous direct claims and benefits paid (direct claims and benefits paid)</t>
  </si>
  <si>
    <t>All other benefits, except accident and health (direct claims and benefits paid)</t>
  </si>
  <si>
    <t>Totals (direct claims and benefits paid)</t>
  </si>
  <si>
    <t>Whole Life &amp; Other</t>
  </si>
  <si>
    <t>In force December 31, prior year (Number of Policies)</t>
  </si>
  <si>
    <t>Issued during year (Amount)</t>
  </si>
  <si>
    <t>Issued during year (Number of Policies)</t>
  </si>
  <si>
    <t>Other changes to in-force (Net) (Amount)</t>
  </si>
  <si>
    <t>Other changes to in-force (Net) (Number of Policies)</t>
  </si>
  <si>
    <t>In-force December 31 of current year (Amount)</t>
  </si>
  <si>
    <t>In-force December 31 of current year (Number of Policies)</t>
  </si>
  <si>
    <t>NAIC_lncode</t>
  </si>
  <si>
    <t>NAIC_Line_No</t>
  </si>
  <si>
    <t>Line_ds</t>
  </si>
  <si>
    <t>Ann_Renew_Term</t>
  </si>
  <si>
    <t>Level_Prem_Term</t>
  </si>
  <si>
    <t>Credit_Decr_Term</t>
  </si>
  <si>
    <t>Group_Term</t>
  </si>
  <si>
    <t>Fixed_UL</t>
  </si>
  <si>
    <t>Index_UL</t>
  </si>
  <si>
    <t>Var_UL</t>
  </si>
  <si>
    <t>Whole_Life</t>
  </si>
  <si>
    <t>Var_Life</t>
  </si>
  <si>
    <t>Industrial_Pol</t>
  </si>
  <si>
    <t>Tot_Life</t>
  </si>
  <si>
    <t>Fix_Def_Non_Qual_Ann</t>
  </si>
  <si>
    <t>Fix_Def_Qual_Ann</t>
  </si>
  <si>
    <t>Fix_Immed_Ann</t>
  </si>
  <si>
    <t>Var_Def_Non_Qual_Ann</t>
  </si>
  <si>
    <t>Var_Def_Qual_Ann</t>
  </si>
  <si>
    <t>Var_Immed_Ann</t>
  </si>
  <si>
    <t>Tot_Annuity</t>
  </si>
  <si>
    <t>Totals_All</t>
  </si>
  <si>
    <t>New Issue Single Premium (Amount)</t>
  </si>
  <si>
    <t>New Issue Single Premium (Number of Policies)</t>
  </si>
  <si>
    <t>New Issue Resulting from Replacements (Number of Policies)</t>
  </si>
  <si>
    <t>New Issue Resulting from Replacements (Amount)</t>
  </si>
  <si>
    <t>New Issue Resulting from Conversions (Amount)</t>
  </si>
  <si>
    <t>New Issue Resulting from Conversions (Number of Policies)</t>
  </si>
  <si>
    <t>Lapses During the Year (Amount)</t>
  </si>
  <si>
    <t>Lapses During the Year (Number of Policies)</t>
  </si>
  <si>
    <t>Expired During the Year (Amount)</t>
  </si>
  <si>
    <t>Expired During the Year (Number of Policies)</t>
  </si>
  <si>
    <t>Number of Policies where Insurance was Increased During the Year</t>
  </si>
  <si>
    <t>Number of Policies where Insurance was Decreased During the Year</t>
  </si>
  <si>
    <t>Total Covered Lives (including riders)</t>
  </si>
  <si>
    <t>Surrenders Paid During the Year (Amount)</t>
  </si>
  <si>
    <t>Surrenders Paid During the Year (Number of Policies)</t>
  </si>
  <si>
    <t xml:space="preserve">Line Description </t>
  </si>
  <si>
    <t>NAIC Line Number</t>
  </si>
  <si>
    <t>Term Life</t>
  </si>
  <si>
    <t>Hidden Cell NAIC Line Code</t>
  </si>
  <si>
    <t>seq_nbr</t>
  </si>
  <si>
    <t>is_public</t>
  </si>
  <si>
    <t>is_error</t>
  </si>
  <si>
    <t>Public?</t>
  </si>
  <si>
    <t>Error?</t>
  </si>
  <si>
    <t>Sequence</t>
  </si>
  <si>
    <t>Hidden Columns</t>
  </si>
  <si>
    <t>• Tabs GAP_1386 and GAP_Supplemental have been removed.</t>
  </si>
  <si>
    <t>• Added tab Life_Annuity that collects information on life insurance and annuity business for the calendar year (see detailed instructions).</t>
  </si>
  <si>
    <t xml:space="preserve">• Tab GAP_1094: </t>
  </si>
  <si>
    <t xml:space="preserve">          ○ Combined In-State and Out-of_State for Grandfathered and Transitional Major Medical segments.</t>
  </si>
  <si>
    <t>Accident, Accidental Death &amp; Dismemberment, Blanket Accident/Sickness, and Sickness.</t>
  </si>
  <si>
    <t xml:space="preserve">          ○ Combined lines 17-19 (Accident Only, Accidental Death &amp; Dismemberment, and Blanket Accident/Sickness) from the previous year's template into one                        
              line (2) under Other Accident &amp; Health Coverages.</t>
  </si>
  <si>
    <r>
      <t xml:space="preserve">Other - </t>
    </r>
    <r>
      <rPr>
        <b/>
        <sz val="16"/>
        <color indexed="10"/>
        <rFont val="Calibri Light"/>
        <family val="1"/>
        <scheme val="major"/>
      </rPr>
      <t xml:space="preserve">Includes </t>
    </r>
    <r>
      <rPr>
        <sz val="16"/>
        <rFont val="Calibri Light"/>
        <family val="1"/>
        <scheme val="major"/>
      </rPr>
      <t>Prepaid Health Services not listed above ( including ambulance services, mental health services, substance abuse services, chiropractic services, podiatric care services, and pharmaceutical services), Champus/Tricare Supplement, Travel, Student coverages</t>
    </r>
  </si>
  <si>
    <t xml:space="preserve">          ○ Line 17 now includes as Other:  Prepaid Health Services not listed above ( including ambulance services, mental health services, substance abuse 
              services, chiropractic services, podiatric care services, and pharmaceutical services), Champus/Tricare Supplement, Travel, and Student coverages</t>
  </si>
  <si>
    <t xml:space="preserve">          ○ Line 23 from last year's template (Hospital Indemnity) has been merged into the Limited Benefit segment on line 8 under Other Accident &amp; Health 
              Coverages.</t>
  </si>
  <si>
    <r>
      <t xml:space="preserve">●      </t>
    </r>
    <r>
      <rPr>
        <b/>
        <sz val="10"/>
        <color rgb="FFFF0000"/>
        <rFont val="Cambria"/>
        <family val="1"/>
      </rPr>
      <t xml:space="preserve">no </t>
    </r>
    <r>
      <rPr>
        <b/>
        <sz val="10"/>
        <color rgb="FF000000"/>
        <rFont val="Cambria"/>
        <family val="1"/>
      </rPr>
      <t>life insurance policies or annuity contracts in force in the State of Florida as of December 31st of the</t>
    </r>
  </si>
  <si>
    <r>
      <t>(2)</t>
    </r>
    <r>
      <rPr>
        <b/>
        <sz val="7"/>
        <color rgb="FF000000"/>
        <rFont val="Cambria"/>
        <family val="1"/>
      </rPr>
      <t xml:space="preserve">  </t>
    </r>
    <r>
      <rPr>
        <b/>
        <i/>
        <sz val="10"/>
        <color rgb="FF000000"/>
        <rFont val="Cambria"/>
        <family val="1"/>
      </rPr>
      <t>Report of Life Insurance and Annuity business in the State of Florida under the Life_Annuity tab</t>
    </r>
  </si>
  <si>
    <t xml:space="preserve">          n. LIFE</t>
  </si>
  <si>
    <t xml:space="preserve">          o. VARIABLE ANNUITIES</t>
  </si>
  <si>
    <t xml:space="preserve">          p. GROUP LIFE AND ANNUITIES</t>
  </si>
  <si>
    <t xml:space="preserve">          q. VARIABLE LIFE</t>
  </si>
  <si>
    <t xml:space="preserve">          r. FRATERNAL LIFE</t>
  </si>
  <si>
    <r>
      <t xml:space="preserve">          ○ Line 18 now includes HCPP, Medicaid (All Titles), SCHIP, FEHBP, Florida Healthy Kids, Florida Health Flex Plans, self-insured business.  </t>
    </r>
    <r>
      <rPr>
        <b/>
        <i/>
        <sz val="10"/>
        <rFont val="Cambria"/>
        <family val="1"/>
      </rPr>
      <t xml:space="preserve">Do Not Include: </t>
    </r>
    <r>
      <rPr>
        <i/>
        <sz val="10"/>
        <rFont val="Cambria"/>
        <family val="1"/>
      </rPr>
      <t xml:space="preserve"> 
              credit (group and individual), or credit A&amp;H (group and individual)</t>
    </r>
  </si>
  <si>
    <t xml:space="preserve">The Florida Office of Insurance Regulation (Office) is conducting an examination of the Florida Life, Accident &amp; Health market pursuant to Sections 624.316,  624.3161, &amp; 627.9175, Florida Statutes.  This communication is being sent to your company's last GAP filer and the company financial statement contact. </t>
  </si>
  <si>
    <t xml:space="preserve">Section 624.316, F.S., authorizes the Office of Insurance Regulation (the "Office") to examine all insurers regarding "affairs, transactions, accounts, records, and assets."  Section 627.9175, F.S., reads, in part, “Each health insurer, prepaid limited health services organization, and health maintenance organization shall submit, no later than April 1 of each year, to the office information concerning health and accident insurance coverage and medical plans being marketed and currently in force in this state.”  </t>
  </si>
  <si>
    <t>From Life Insurance Part 1:</t>
  </si>
  <si>
    <t>Universal Life</t>
  </si>
  <si>
    <t>Life Insurance</t>
  </si>
  <si>
    <t>Annuities</t>
  </si>
  <si>
    <t>Validation Checks</t>
  </si>
  <si>
    <r>
      <t xml:space="preserve">WAS THIS COVERAGE </t>
    </r>
    <r>
      <rPr>
        <b/>
        <sz val="16"/>
        <color theme="7" tint="0.59996337778862885"/>
        <rFont val="Calibri Light"/>
        <family val="2"/>
        <scheme val="major"/>
      </rPr>
      <t>ACTIVELY TRANSACTED</t>
    </r>
    <r>
      <rPr>
        <b/>
        <sz val="16"/>
        <color theme="0"/>
        <rFont val="Calibri Light"/>
        <family val="2"/>
        <scheme val="major"/>
      </rPr>
      <t xml:space="preserve"> DURING THE REPORTING PERIOD?</t>
    </r>
  </si>
  <si>
    <t>Life Insurance &amp; Annuities</t>
  </si>
  <si>
    <t>rev. 12/2016</t>
  </si>
  <si>
    <t>GAPReporting@floir.com</t>
  </si>
  <si>
    <t>GAP</t>
  </si>
  <si>
    <t>Line Numbers below do not map to the NAIC Blanks</t>
  </si>
  <si>
    <r>
      <t>Misc. - On this line</t>
    </r>
    <r>
      <rPr>
        <sz val="16"/>
        <color rgb="FFFF0000"/>
        <rFont val="Calibri Light"/>
        <family val="1"/>
        <scheme val="major"/>
      </rPr>
      <t xml:space="preserve"> </t>
    </r>
    <r>
      <rPr>
        <b/>
        <sz val="16"/>
        <color rgb="FFFF0000"/>
        <rFont val="Calibri Light"/>
        <family val="1"/>
        <scheme val="major"/>
      </rPr>
      <t>include</t>
    </r>
    <r>
      <rPr>
        <sz val="16"/>
        <rFont val="Calibri Light"/>
        <family val="1"/>
        <scheme val="major"/>
      </rPr>
      <t xml:space="preserve"> the following:  HCPP, Medicaid (All Titles), SCHIP, FEHBP, Florida Healthy Kids, Florida Health Flex Plans, self-insured business </t>
    </r>
    <r>
      <rPr>
        <b/>
        <sz val="16"/>
        <rFont val="Calibri Light"/>
        <family val="1"/>
        <scheme val="major"/>
      </rPr>
      <t>Do Not Include:</t>
    </r>
    <r>
      <rPr>
        <sz val="16"/>
        <rFont val="Calibri Light"/>
        <family val="1"/>
        <scheme val="major"/>
      </rPr>
      <t xml:space="preserve"> credit (group and individual), or credit A&amp;H (group and individual)</t>
    </r>
  </si>
  <si>
    <t>tot_ltc</t>
  </si>
  <si>
    <t>From Life</t>
  </si>
  <si>
    <r>
      <t xml:space="preserve">●      </t>
    </r>
    <r>
      <rPr>
        <b/>
        <sz val="10"/>
        <color rgb="FFFF0000"/>
        <rFont val="Cambria"/>
        <family val="1"/>
      </rPr>
      <t xml:space="preserve">no </t>
    </r>
    <r>
      <rPr>
        <b/>
        <sz val="10"/>
        <color rgb="FF000000"/>
        <rFont val="Cambria"/>
        <family val="1"/>
      </rPr>
      <t>direct Florida health premiums (written or earned) during the calendar reporting year</t>
    </r>
  </si>
  <si>
    <r>
      <t xml:space="preserve">●      </t>
    </r>
    <r>
      <rPr>
        <b/>
        <sz val="10"/>
        <color rgb="FFFF0000"/>
        <rFont val="Cambria"/>
        <family val="1"/>
      </rPr>
      <t xml:space="preserve">no </t>
    </r>
    <r>
      <rPr>
        <b/>
        <sz val="10"/>
        <color rgb="FF000000"/>
        <rFont val="Cambria"/>
        <family val="1"/>
      </rPr>
      <t>direct Florida health losses incurred during the calendar reporting year</t>
    </r>
  </si>
  <si>
    <t>Required Data Fields Complete?</t>
  </si>
  <si>
    <t>Totals(Life and Annuity)</t>
  </si>
  <si>
    <t>Total 
(Auto-Calcul-ated)</t>
  </si>
  <si>
    <t>(Auto-Calculated)</t>
  </si>
  <si>
    <t>7.A</t>
  </si>
  <si>
    <t>3.B</t>
  </si>
  <si>
    <t>4.B</t>
  </si>
  <si>
    <t>5.B</t>
  </si>
  <si>
    <t>6.B</t>
  </si>
  <si>
    <t>7.B</t>
  </si>
  <si>
    <r>
      <t xml:space="preserve">Auto Calculation </t>
    </r>
    <r>
      <rPr>
        <sz val="14"/>
        <color indexed="9"/>
        <rFont val="Calibri Light"/>
        <family val="1"/>
        <scheme val="major"/>
      </rPr>
      <t>of Total of lines 1-24 (If "Total Direct Premiums Earned" and/or "Direct Losses Incurred" are different from line 25, address this issue by uploading an explanatory letter addressed to the Office via the “Explanatory Information” function in “Filing Component List” section)</t>
    </r>
  </si>
  <si>
    <t>In force December 31, prior year (Amount)</t>
  </si>
  <si>
    <t>Insurance Part 2:    (The following eight lines are broken down by (.a) being the amount and (.b) being the number of policies)</t>
  </si>
  <si>
    <t>What is the Florida Company Code?</t>
  </si>
  <si>
    <t>What is the Company's NAIC Code?  (Enter five zeroes if none)</t>
  </si>
  <si>
    <t>What is the Company's FEIN?</t>
  </si>
  <si>
    <r>
      <t xml:space="preserve">The Insurance Regulation Filing System (IRFS)  application located at </t>
    </r>
    <r>
      <rPr>
        <u/>
        <sz val="10"/>
        <color indexed="30"/>
        <rFont val="Cambria"/>
        <family val="1"/>
      </rPr>
      <t>https://irfs.fldfs.com/</t>
    </r>
    <r>
      <rPr>
        <sz val="10"/>
        <rFont val="Cambria"/>
        <family val="1"/>
      </rPr>
      <t xml:space="preserve">  is required to be used to submit your data. </t>
    </r>
  </si>
  <si>
    <t>Changes to the template since CY2016:</t>
  </si>
  <si>
    <t>HIDDEN COLUMNS</t>
  </si>
  <si>
    <t>Seq_Num</t>
  </si>
  <si>
    <t>is_ts</t>
  </si>
  <si>
    <t>is_confid</t>
  </si>
  <si>
    <t>confid_id</t>
  </si>
  <si>
    <t>Rpt_Year</t>
  </si>
  <si>
    <t>Rpt_Qtr</t>
  </si>
  <si>
    <t xml:space="preserve">Line </t>
  </si>
  <si>
    <t>Total Commissions Paid not including Bonus (Amount)</t>
  </si>
  <si>
    <t>The electronic filing via the Industry Portal of this information is required pursuant to Section 627.316, F.S., and Rules 69O-137.004 and 69O-154.112(3), Florida Administrative Code.</t>
  </si>
  <si>
    <r>
      <t>Calendar Year Life &amp; Health Gross Annual
Premiums and Enrollment (GAP)</t>
    </r>
    <r>
      <rPr>
        <b/>
        <sz val="12"/>
        <rFont val="Cambria"/>
        <family val="1"/>
      </rPr>
      <t xml:space="preserve">
</t>
    </r>
    <r>
      <rPr>
        <sz val="16"/>
        <rFont val="Cambria"/>
        <family val="1"/>
      </rPr>
      <t>Pursuant to Sections  624.316,  624.3161, &amp; 627.9175, Florida Statutes</t>
    </r>
    <r>
      <rPr>
        <b/>
        <sz val="18"/>
        <rFont val="Cambria"/>
        <family val="1"/>
      </rPr>
      <t xml:space="preserve">
</t>
    </r>
    <r>
      <rPr>
        <sz val="16"/>
        <rFont val="Cambria"/>
        <family val="1"/>
      </rPr>
      <t>Scope Period Calendar Year January 1 through December 31</t>
    </r>
  </si>
  <si>
    <t>The required data reporting template may be downloaded from within IRFS beginning, January 1.</t>
  </si>
  <si>
    <t>21.01.A</t>
  </si>
  <si>
    <t>The items indicated below are to be submitted to the Office no later than 11:59 PM ET,  April 1.</t>
  </si>
  <si>
    <t>Reports are due no later than April 1 at 11:59pm</t>
  </si>
  <si>
    <t>CY2025 Life &amp; Health Gross Annual</t>
  </si>
  <si>
    <r>
      <rPr>
        <b/>
        <sz val="14"/>
        <color indexed="9"/>
        <rFont val="Cambria"/>
        <family val="1"/>
      </rPr>
      <t>Pursuant to Sections 624.316, 624.3161, &amp; 627.9175, Florida Statutes</t>
    </r>
    <r>
      <rPr>
        <b/>
        <sz val="12"/>
        <color indexed="9"/>
        <rFont val="Cambria"/>
        <family val="1"/>
      </rPr>
      <t xml:space="preserve">
Scope Period:  January 1, 2025 through December 31, 2025</t>
    </r>
  </si>
  <si>
    <t>CY2025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</si>
</sst>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0.00;[Red]#,##0.00"/>
    <numFmt numFmtId="166" formatCode="#,##0;[Red]#,##0"/>
    <numFmt numFmtId="167" formatCode="&quot;$&quot;#,##0;[Red]&quot;$&quot;#,##0"/>
    <numFmt numFmtId="168" formatCode="0_);[Red]\(0\)"/>
    <numFmt numFmtId="169" formatCode="##\-#######"/>
    <numFmt numFmtId="170" formatCode="0;[Red]0"/>
    <numFmt numFmtId="171" formatCode="0.00;[Red]0.00"/>
  </numFmts>
  <fonts count="102" x14ac:knownFonts="1">
    <font>
      <sz val="10"/>
      <name val="Trebuchet MS"/>
      <family val="2"/>
    </font>
    <font>
      <sz val="10"/>
      <name val="Arial"/>
      <family val="2"/>
    </font>
    <font>
      <sz val="10"/>
      <name val="Calibri Light"/>
      <family val="1"/>
      <scheme val="major"/>
    </font>
    <font>
      <sz val="16"/>
      <name val="Calibri Light"/>
      <family val="1"/>
      <scheme val="major"/>
    </font>
    <font>
      <b/>
      <sz val="14"/>
      <color indexed="9"/>
      <name val="Calibri Light"/>
      <family val="1"/>
      <scheme val="major"/>
    </font>
    <font>
      <u/>
      <sz val="10"/>
      <color indexed="12"/>
      <name val="Trebuchet MS"/>
      <family val="2"/>
    </font>
    <font>
      <sz val="12"/>
      <color theme="1"/>
      <name val="Arial"/>
      <family val="2"/>
    </font>
    <font>
      <sz val="12"/>
      <name val="Arial"/>
      <family val="2"/>
    </font>
    <font>
      <sz val="12"/>
      <name val="Calibri Light"/>
      <family val="1"/>
      <scheme val="major"/>
    </font>
    <font>
      <sz val="20"/>
      <name val="Calibri Light"/>
      <family val="1"/>
      <scheme val="major"/>
    </font>
    <font>
      <b/>
      <sz val="12"/>
      <color theme="0"/>
      <name val="Calibri Light"/>
      <family val="1"/>
      <scheme val="major"/>
    </font>
    <font>
      <b/>
      <sz val="14"/>
      <name val="Calibri Light"/>
      <family val="1"/>
      <scheme val="major"/>
    </font>
    <font>
      <sz val="12"/>
      <color theme="0"/>
      <name val="Calibri Light"/>
      <family val="1"/>
      <scheme val="major"/>
    </font>
    <font>
      <b/>
      <sz val="16"/>
      <name val="Calibri Light"/>
      <family val="1"/>
      <scheme val="major"/>
    </font>
    <font>
      <b/>
      <sz val="12"/>
      <name val="Calibri Light"/>
      <family val="1"/>
      <scheme val="major"/>
    </font>
    <font>
      <b/>
      <sz val="12"/>
      <color theme="0" tint="-0.14996795556505021"/>
      <name val="Calibri Light"/>
      <family val="1"/>
      <scheme val="major"/>
    </font>
    <font>
      <sz val="14"/>
      <name val="Calibri Light"/>
      <family val="1"/>
      <scheme val="major"/>
    </font>
    <font>
      <b/>
      <sz val="14"/>
      <color indexed="10"/>
      <name val="Calibri Light"/>
      <family val="1"/>
      <scheme val="major"/>
    </font>
    <font>
      <b/>
      <sz val="14"/>
      <color indexed="16"/>
      <name val="Calibri Light"/>
      <family val="1"/>
      <scheme val="major"/>
    </font>
    <font>
      <b/>
      <sz val="14"/>
      <color theme="0" tint="-0.14996795556505021"/>
      <name val="Calibri Light"/>
      <family val="1"/>
      <scheme val="major"/>
    </font>
    <font>
      <b/>
      <sz val="14"/>
      <color rgb="FFC00000"/>
      <name val="Calibri Light"/>
      <family val="1"/>
      <scheme val="major"/>
    </font>
    <font>
      <b/>
      <sz val="14"/>
      <color theme="3" tint="0.79995117038483843"/>
      <name val="Calibri Light"/>
      <family val="1"/>
      <scheme val="major"/>
    </font>
    <font>
      <sz val="12"/>
      <color theme="7" tint="-0.49995422223578601"/>
      <name val="Calibri Light"/>
      <family val="1"/>
      <scheme val="major"/>
    </font>
    <font>
      <sz val="14"/>
      <color rgb="FF000000"/>
      <name val="Calibri Light"/>
      <family val="1"/>
      <scheme val="major"/>
    </font>
    <font>
      <sz val="16"/>
      <color rgb="FF000000"/>
      <name val="Calibri Light"/>
      <family val="1"/>
      <scheme val="major"/>
    </font>
    <font>
      <b/>
      <sz val="16"/>
      <color indexed="10"/>
      <name val="Calibri Light"/>
      <family val="1"/>
      <scheme val="major"/>
    </font>
    <font>
      <sz val="16"/>
      <color rgb="FFFF0000"/>
      <name val="Calibri Light"/>
      <family val="1"/>
      <scheme val="major"/>
    </font>
    <font>
      <b/>
      <sz val="16"/>
      <color rgb="FFFF0000"/>
      <name val="Calibri Light"/>
      <family val="1"/>
      <scheme val="major"/>
    </font>
    <font>
      <sz val="12"/>
      <color theme="1" tint="0.49995422223578601"/>
      <name val="Calibri Light"/>
      <family val="1"/>
      <scheme val="major"/>
    </font>
    <font>
      <sz val="14"/>
      <color indexed="9"/>
      <name val="Calibri Light"/>
      <family val="1"/>
      <scheme val="major"/>
    </font>
    <font>
      <b/>
      <sz val="26"/>
      <name val="Calibri Light"/>
      <family val="1"/>
      <scheme val="major"/>
    </font>
    <font>
      <b/>
      <sz val="10"/>
      <color indexed="9"/>
      <name val="Cambria"/>
      <family val="1"/>
    </font>
    <font>
      <sz val="10"/>
      <color indexed="9"/>
      <name val="Cambria"/>
      <family val="1"/>
    </font>
    <font>
      <i/>
      <sz val="10"/>
      <color indexed="9"/>
      <name val="Cambria"/>
      <family val="1"/>
    </font>
    <font>
      <b/>
      <sz val="12"/>
      <color indexed="9"/>
      <name val="Cambria"/>
      <family val="1"/>
    </font>
    <font>
      <sz val="10"/>
      <name val="Cambria"/>
      <family val="1"/>
    </font>
    <font>
      <sz val="10"/>
      <color theme="0"/>
      <name val="Cambria"/>
      <family val="1"/>
    </font>
    <font>
      <b/>
      <sz val="14"/>
      <color indexed="9"/>
      <name val="Cambria"/>
      <family val="1"/>
    </font>
    <font>
      <b/>
      <sz val="20"/>
      <color theme="1"/>
      <name val="Cambria"/>
      <family val="1"/>
    </font>
    <font>
      <b/>
      <i/>
      <sz val="16"/>
      <color indexed="9"/>
      <name val="Cambria"/>
      <family val="1"/>
    </font>
    <font>
      <b/>
      <sz val="22"/>
      <name val="Cambria"/>
      <family val="1"/>
    </font>
    <font>
      <b/>
      <sz val="12"/>
      <name val="Cambria"/>
      <family val="1"/>
    </font>
    <font>
      <sz val="16"/>
      <name val="Cambria"/>
      <family val="1"/>
    </font>
    <font>
      <b/>
      <sz val="18"/>
      <name val="Cambria"/>
      <family val="1"/>
    </font>
    <font>
      <b/>
      <sz val="11"/>
      <name val="Cambria"/>
      <family val="1"/>
    </font>
    <font>
      <b/>
      <sz val="10"/>
      <color indexed="10"/>
      <name val="Cambria"/>
      <family val="1"/>
    </font>
    <font>
      <sz val="7"/>
      <name val="Cambria"/>
      <family val="1"/>
    </font>
    <font>
      <u/>
      <sz val="10"/>
      <color indexed="30"/>
      <name val="Cambria"/>
      <family val="1"/>
    </font>
    <font>
      <u/>
      <sz val="10"/>
      <color indexed="12"/>
      <name val="Cambria"/>
      <family val="1"/>
    </font>
    <font>
      <b/>
      <sz val="10"/>
      <name val="Cambria"/>
      <family val="1"/>
    </font>
    <font>
      <sz val="10.5"/>
      <color rgb="FF000000"/>
      <name val="Cambria"/>
      <family val="1"/>
    </font>
    <font>
      <sz val="9"/>
      <color rgb="FF000000"/>
      <name val="Cambria"/>
      <family val="1"/>
    </font>
    <font>
      <sz val="10"/>
      <color rgb="FF000000"/>
      <name val="Cambria"/>
      <family val="1"/>
    </font>
    <font>
      <b/>
      <u/>
      <sz val="14"/>
      <color indexed="12"/>
      <name val="Cambria"/>
      <family val="1"/>
    </font>
    <font>
      <b/>
      <sz val="10"/>
      <color rgb="FF000000"/>
      <name val="Cambria"/>
      <family val="1"/>
    </font>
    <font>
      <b/>
      <sz val="10"/>
      <color rgb="FFFF0000"/>
      <name val="Cambria"/>
      <family val="1"/>
    </font>
    <font>
      <b/>
      <u/>
      <sz val="10"/>
      <color rgb="FF000000"/>
      <name val="Cambria"/>
      <family val="1"/>
    </font>
    <font>
      <b/>
      <sz val="7"/>
      <color rgb="FF000000"/>
      <name val="Cambria"/>
      <family val="1"/>
    </font>
    <font>
      <b/>
      <i/>
      <sz val="10"/>
      <color rgb="FF000000"/>
      <name val="Cambria"/>
      <family val="1"/>
    </font>
    <font>
      <b/>
      <sz val="12"/>
      <color indexed="9"/>
      <name val="Calibri Light"/>
      <family val="2"/>
      <scheme val="major"/>
    </font>
    <font>
      <b/>
      <sz val="28"/>
      <color theme="5" tint="-0.49995422223578601"/>
      <name val="Cambria"/>
      <family val="1"/>
    </font>
    <font>
      <b/>
      <sz val="16"/>
      <color theme="0"/>
      <name val="Calibri Light"/>
      <family val="2"/>
      <scheme val="major"/>
    </font>
    <font>
      <b/>
      <sz val="12"/>
      <color rgb="FFFFFF00"/>
      <name val="Calibri Light"/>
      <family val="1"/>
      <scheme val="major"/>
    </font>
    <font>
      <b/>
      <sz val="18"/>
      <color rgb="FFFF0000"/>
      <name val="Cambria"/>
      <family val="1"/>
    </font>
    <font>
      <b/>
      <sz val="14"/>
      <color rgb="FFC00000"/>
      <name val="Cambria"/>
      <family val="1"/>
    </font>
    <font>
      <i/>
      <sz val="10"/>
      <name val="Cambria"/>
      <family val="1"/>
    </font>
    <font>
      <b/>
      <i/>
      <sz val="10"/>
      <name val="Cambria"/>
      <family val="1"/>
    </font>
    <font>
      <b/>
      <sz val="16"/>
      <color theme="7" tint="0.59996337778862885"/>
      <name val="Calibri Light"/>
      <family val="2"/>
      <scheme val="major"/>
    </font>
    <font>
      <b/>
      <sz val="24"/>
      <name val="Calibri Light"/>
      <family val="1"/>
      <scheme val="major"/>
    </font>
    <font>
      <b/>
      <sz val="12"/>
      <color rgb="FFFF0000"/>
      <name val="Calibri Light"/>
      <family val="2"/>
      <scheme val="major"/>
    </font>
    <font>
      <b/>
      <sz val="10"/>
      <color rgb="FFFFFF00"/>
      <name val="Calibri Light"/>
      <family val="2"/>
      <scheme val="major"/>
    </font>
    <font>
      <b/>
      <sz val="22"/>
      <name val="Calibri Light"/>
      <family val="2"/>
      <scheme val="major"/>
    </font>
    <font>
      <b/>
      <i/>
      <sz val="18"/>
      <name val="Calibri Light"/>
      <family val="2"/>
      <scheme val="major"/>
    </font>
    <font>
      <b/>
      <i/>
      <sz val="14"/>
      <name val="Calibri Light"/>
      <family val="2"/>
      <scheme val="major"/>
    </font>
    <font>
      <sz val="10"/>
      <color theme="0"/>
      <name val="Calibri Light"/>
      <family val="2"/>
      <scheme val="major"/>
    </font>
    <font>
      <b/>
      <sz val="10"/>
      <color theme="0"/>
      <name val="Calibri Light"/>
      <family val="2"/>
      <scheme val="major"/>
    </font>
    <font>
      <sz val="8"/>
      <name val="Calibri Light"/>
      <family val="2"/>
      <scheme val="major"/>
    </font>
    <font>
      <sz val="12"/>
      <color theme="5" tint="-0.49995422223578601"/>
      <name val="Calibri Light"/>
      <family val="2"/>
      <scheme val="major"/>
    </font>
    <font>
      <sz val="10"/>
      <color theme="3" tint="-0.49995422223578601"/>
      <name val="Calibri Light"/>
      <family val="2"/>
      <scheme val="major"/>
    </font>
    <font>
      <sz val="14"/>
      <color theme="1" tint="0.49995422223578601"/>
      <name val="Calibri Light"/>
      <family val="1"/>
      <scheme val="major"/>
    </font>
    <font>
      <sz val="10"/>
      <color theme="1" tint="0.49995422223578601"/>
      <name val="Calibri Light"/>
      <family val="2"/>
      <scheme val="major"/>
    </font>
    <font>
      <u/>
      <sz val="20"/>
      <color indexed="12"/>
      <name val="Trebuchet MS"/>
      <family val="2"/>
    </font>
    <font>
      <u/>
      <sz val="20"/>
      <color rgb="FF0000FF"/>
      <name val="Cambria"/>
      <family val="1"/>
    </font>
    <font>
      <b/>
      <sz val="14"/>
      <color rgb="FFFFFFCC"/>
      <name val="Calibri Light"/>
      <family val="1"/>
      <scheme val="major"/>
    </font>
    <font>
      <sz val="10"/>
      <color theme="1" tint="0.34998626667073579"/>
      <name val="Calibri Light"/>
      <family val="2"/>
      <scheme val="major"/>
    </font>
    <font>
      <b/>
      <i/>
      <sz val="16"/>
      <name val="Calibri Light"/>
      <family val="2"/>
      <scheme val="major"/>
    </font>
    <font>
      <sz val="13"/>
      <color theme="1"/>
      <name val="Arial"/>
      <family val="2"/>
    </font>
    <font>
      <b/>
      <i/>
      <sz val="13"/>
      <color theme="1"/>
      <name val="Arial"/>
      <family val="2"/>
    </font>
    <font>
      <b/>
      <sz val="13"/>
      <color indexed="16"/>
      <name val="Arial"/>
      <family val="2"/>
    </font>
    <font>
      <sz val="13"/>
      <color rgb="FF000000"/>
      <name val="Arial"/>
      <family val="2"/>
    </font>
    <font>
      <b/>
      <sz val="12"/>
      <color theme="1"/>
      <name val="Arial"/>
      <family val="2"/>
    </font>
    <font>
      <u/>
      <sz val="12"/>
      <color theme="1"/>
      <name val="Arial"/>
      <family val="2"/>
    </font>
    <font>
      <sz val="10"/>
      <name val="Trebuchet MS"/>
      <family val="2"/>
    </font>
    <font>
      <sz val="9"/>
      <name val="Trebuchet MS"/>
      <family val="2"/>
    </font>
    <font>
      <b/>
      <sz val="10"/>
      <color rgb="FFFFFF00"/>
      <name val="Trebuchet MS"/>
      <family val="2"/>
    </font>
    <font>
      <b/>
      <sz val="9"/>
      <color indexed="9"/>
      <name val="Arial"/>
      <family val="2"/>
    </font>
    <font>
      <b/>
      <sz val="9"/>
      <color indexed="9"/>
      <name val="Trebuchet MS"/>
      <family val="2"/>
    </font>
    <font>
      <sz val="16"/>
      <name val="Calibri Light"/>
      <family val="2"/>
      <scheme val="major"/>
    </font>
    <font>
      <sz val="14"/>
      <name val="Calibri Light"/>
      <family val="2"/>
      <scheme val="major"/>
    </font>
    <font>
      <b/>
      <i/>
      <sz val="16"/>
      <color rgb="FFB80000"/>
      <name val="Cambria"/>
      <family val="1"/>
    </font>
    <font>
      <sz val="16"/>
      <color rgb="FFB80000"/>
      <name val="Cambria"/>
      <family val="1"/>
    </font>
    <font>
      <sz val="16"/>
      <color rgb="FFB80000"/>
      <name val="Calibri Light"/>
      <family val="1"/>
      <scheme val="major"/>
    </font>
  </fonts>
  <fills count="4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1"/>
        <bgColor indexed="64"/>
      </patternFill>
    </fill>
    <fill>
      <patternFill patternType="solid">
        <fgColor theme="0" tint="-0.34995574816125979"/>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rgb="FF0070C0"/>
        <bgColor indexed="64"/>
      </patternFill>
    </fill>
    <fill>
      <patternFill patternType="solid">
        <fgColor indexed="22"/>
        <bgColor indexed="64"/>
      </patternFill>
    </fill>
    <fill>
      <patternFill patternType="solid">
        <fgColor theme="7" tint="-0.24994659260841701"/>
        <bgColor indexed="64"/>
      </patternFill>
    </fill>
    <fill>
      <patternFill patternType="solid">
        <fgColor theme="0" tint="-0.49995422223578601"/>
        <bgColor indexed="64"/>
      </patternFill>
    </fill>
    <fill>
      <patternFill patternType="solid">
        <fgColor theme="7" tint="-0.49995422223578601"/>
        <bgColor indexed="64"/>
      </patternFill>
    </fill>
    <fill>
      <patternFill patternType="solid">
        <fgColor theme="1" tint="0.49995422223578601"/>
        <bgColor indexed="64"/>
      </patternFill>
    </fill>
    <fill>
      <patternFill patternType="solid">
        <fgColor theme="9" tint="0.39997558519241921"/>
        <bgColor indexed="64"/>
      </patternFill>
    </fill>
    <fill>
      <patternFill patternType="solid">
        <fgColor theme="4" tint="0.79995117038483843"/>
        <bgColor indexed="64"/>
      </patternFill>
    </fill>
    <fill>
      <patternFill patternType="solid">
        <fgColor theme="3" tint="0.59996337778862885"/>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1" tint="0.249977111117893"/>
        <bgColor indexed="64"/>
      </patternFill>
    </fill>
    <fill>
      <patternFill patternType="solid">
        <fgColor theme="3" tint="-0.24994659260841701"/>
        <bgColor indexed="64"/>
      </patternFill>
    </fill>
    <fill>
      <patternFill patternType="solid">
        <fgColor theme="5" tint="-0.49995422223578601"/>
        <bgColor indexed="64"/>
      </patternFill>
    </fill>
    <fill>
      <patternFill patternType="gray125">
        <bgColor theme="0"/>
      </patternFill>
    </fill>
    <fill>
      <patternFill patternType="solid">
        <fgColor theme="2" tint="-9.9917600024414813E-2"/>
        <bgColor indexed="64"/>
      </patternFill>
    </fill>
    <fill>
      <patternFill patternType="solid">
        <fgColor theme="1" tint="0.34998626667073579"/>
        <bgColor indexed="64"/>
      </patternFill>
    </fill>
    <fill>
      <patternFill patternType="solid">
        <fgColor rgb="FF7030A0"/>
        <bgColor indexed="64"/>
      </patternFill>
    </fill>
    <fill>
      <patternFill patternType="solid">
        <fgColor rgb="FF7EDD79"/>
        <bgColor indexed="64"/>
      </patternFill>
    </fill>
    <fill>
      <patternFill patternType="solid">
        <fgColor indexed="56"/>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5" tint="-0.2499465926084170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2" tint="-9.9978637043366805E-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right/>
      <top style="thin">
        <color theme="0" tint="-0.49995422223578601"/>
      </top>
      <bottom style="thin">
        <color theme="0" tint="-0.4999542222357860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double">
        <color auto="1"/>
      </bottom>
      <diagonal/>
    </border>
    <border>
      <left/>
      <right/>
      <top/>
      <bottom style="double">
        <color auto="1"/>
      </bottom>
      <diagonal/>
    </border>
    <border>
      <left/>
      <right/>
      <top style="thin">
        <color auto="1"/>
      </top>
      <bottom style="medium">
        <color auto="1"/>
      </bottom>
      <diagonal/>
    </border>
    <border>
      <left/>
      <right/>
      <top style="thin">
        <color theme="0" tint="-0.14993743705557422"/>
      </top>
      <bottom style="thin">
        <color theme="0" tint="-0.149937437055574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theme="0" tint="-0.49995422223578601"/>
      </right>
      <top style="thin">
        <color theme="0" tint="-0.49995422223578601"/>
      </top>
      <bottom style="thin">
        <color theme="0" tint="-0.49995422223578601"/>
      </bottom>
      <diagonal/>
    </border>
    <border>
      <left style="thin">
        <color auto="1"/>
      </left>
      <right/>
      <top style="thin">
        <color theme="0" tint="-0.49995422223578601"/>
      </top>
      <bottom style="thin">
        <color theme="0" tint="-0.49995422223578601"/>
      </bottom>
      <diagonal/>
    </border>
    <border>
      <left style="thin">
        <color theme="0" tint="-0.49995422223578601"/>
      </left>
      <right style="thin">
        <color auto="1"/>
      </right>
      <top style="thin">
        <color theme="0" tint="-0.49995422223578601"/>
      </top>
      <bottom style="thin">
        <color theme="0" tint="-0.49995422223578601"/>
      </bottom>
      <diagonal/>
    </border>
    <border>
      <left/>
      <right style="thin">
        <color auto="1"/>
      </right>
      <top style="thin">
        <color theme="0" tint="-0.49995422223578601"/>
      </top>
      <bottom style="thin">
        <color theme="0" tint="-0.49995422223578601"/>
      </bottom>
      <diagonal/>
    </border>
    <border>
      <left style="thin">
        <color auto="1"/>
      </left>
      <right style="thin">
        <color theme="0" tint="-0.49995422223578601"/>
      </right>
      <top style="thin">
        <color theme="0" tint="-0.49995422223578601"/>
      </top>
      <bottom style="thin">
        <color auto="1"/>
      </bottom>
      <diagonal/>
    </border>
    <border>
      <left style="thin">
        <color theme="0" tint="-0.49995422223578601"/>
      </left>
      <right style="thin">
        <color theme="0" tint="-0.49995422223578601"/>
      </right>
      <top style="thin">
        <color theme="0" tint="-0.49995422223578601"/>
      </top>
      <bottom style="thin">
        <color auto="1"/>
      </bottom>
      <diagonal/>
    </border>
    <border>
      <left style="thin">
        <color theme="0" tint="-0.49995422223578601"/>
      </left>
      <right style="thin">
        <color auto="1"/>
      </right>
      <top style="thin">
        <color theme="0" tint="-0.49995422223578601"/>
      </top>
      <bottom style="thin">
        <color auto="1"/>
      </bottom>
      <diagonal/>
    </border>
    <border>
      <left/>
      <right style="thin">
        <color theme="0" tint="-0.49995422223578601"/>
      </right>
      <top style="thin">
        <color theme="0" tint="-0.49995422223578601"/>
      </top>
      <bottom style="thin">
        <color theme="0" tint="-0.49995422223578601"/>
      </bottom>
      <diagonal/>
    </border>
    <border>
      <left style="thin">
        <color auto="1"/>
      </left>
      <right style="thin">
        <color theme="0" tint="-0.49995422223578601"/>
      </right>
      <top style="thin">
        <color theme="0" tint="-0.49995422223578601"/>
      </top>
      <bottom/>
      <diagonal/>
    </border>
    <border>
      <left style="thin">
        <color auto="1"/>
      </left>
      <right style="thin">
        <color theme="0" tint="-0.49995422223578601"/>
      </right>
      <top/>
      <bottom style="thin">
        <color theme="0" tint="-0.49995422223578601"/>
      </bottom>
      <diagonal/>
    </border>
    <border>
      <left style="thin">
        <color auto="1"/>
      </left>
      <right style="thin">
        <color auto="1"/>
      </right>
      <top style="thin">
        <color auto="1"/>
      </top>
      <bottom/>
      <diagonal/>
    </border>
    <border>
      <left style="medium">
        <color auto="1"/>
      </left>
      <right/>
      <top style="medium">
        <color theme="5" tint="-0.49995422223578601"/>
      </top>
      <bottom/>
      <diagonal/>
    </border>
    <border>
      <left/>
      <right/>
      <top style="medium">
        <color theme="5" tint="-0.49995422223578601"/>
      </top>
      <bottom/>
      <diagonal/>
    </border>
    <border>
      <left/>
      <right style="medium">
        <color auto="1"/>
      </right>
      <top style="medium">
        <color theme="5" tint="-0.49995422223578601"/>
      </top>
      <bottom/>
      <diagonal/>
    </border>
    <border>
      <left style="medium">
        <color auto="1"/>
      </left>
      <right/>
      <top/>
      <bottom style="medium">
        <color theme="5" tint="-0.49995422223578601"/>
      </bottom>
      <diagonal/>
    </border>
    <border>
      <left/>
      <right/>
      <top/>
      <bottom style="medium">
        <color theme="5" tint="-0.49995422223578601"/>
      </bottom>
      <diagonal/>
    </border>
    <border>
      <left/>
      <right style="medium">
        <color auto="1"/>
      </right>
      <top/>
      <bottom style="medium">
        <color theme="5" tint="-0.49995422223578601"/>
      </bottom>
      <diagonal/>
    </border>
    <border>
      <left style="thin">
        <color auto="1"/>
      </left>
      <right style="thin">
        <color auto="1"/>
      </right>
      <top/>
      <bottom style="double">
        <color auto="1"/>
      </bottom>
      <diagonal/>
    </border>
    <border>
      <left style="thin">
        <color auto="1"/>
      </left>
      <right style="thin">
        <color auto="1"/>
      </right>
      <top/>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0" borderId="0" applyNumberFormat="0" applyFill="0" applyBorder="0">
      <protection locked="0"/>
    </xf>
    <xf numFmtId="0" fontId="6" fillId="0" borderId="0"/>
    <xf numFmtId="0" fontId="7" fillId="0" borderId="0"/>
    <xf numFmtId="0" fontId="92" fillId="0" borderId="0"/>
    <xf numFmtId="0" fontId="1" fillId="0" borderId="0"/>
    <xf numFmtId="0" fontId="92" fillId="0" borderId="0"/>
    <xf numFmtId="9" fontId="92" fillId="0" borderId="0" applyFont="0" applyFill="0" applyBorder="0" applyAlignment="0" applyProtection="0"/>
  </cellStyleXfs>
  <cellXfs count="293">
    <xf numFmtId="0" fontId="0" fillId="0" borderId="0" xfId="0"/>
    <xf numFmtId="0" fontId="2" fillId="2" borderId="0" xfId="0" applyFont="1" applyFill="1"/>
    <xf numFmtId="0" fontId="3" fillId="2" borderId="0" xfId="0" applyFont="1" applyFill="1"/>
    <xf numFmtId="0" fontId="8" fillId="3" borderId="0" xfId="0" applyFont="1" applyFill="1" applyAlignment="1">
      <alignment vertical="center" wrapText="1"/>
    </xf>
    <xf numFmtId="0" fontId="8" fillId="3" borderId="0" xfId="0" applyFont="1" applyFill="1" applyAlignment="1">
      <alignment horizontal="center" vertical="center" wrapText="1"/>
    </xf>
    <xf numFmtId="0" fontId="9" fillId="3" borderId="0" xfId="8" applyFont="1" applyFill="1"/>
    <xf numFmtId="0" fontId="8" fillId="3" borderId="0" xfId="8" applyFont="1" applyFill="1"/>
    <xf numFmtId="0" fontId="12" fillId="4" borderId="0" xfId="0" applyFont="1" applyFill="1" applyAlignment="1">
      <alignmen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8" fillId="2" borderId="0" xfId="0" applyFont="1" applyFill="1" applyAlignment="1">
      <alignment vertical="center" wrapText="1"/>
    </xf>
    <xf numFmtId="0" fontId="8" fillId="3" borderId="1" xfId="0" applyFont="1" applyFill="1" applyBorder="1" applyAlignment="1">
      <alignment horizontal="center" vertical="center" wrapText="1"/>
    </xf>
    <xf numFmtId="0" fontId="13" fillId="6" borderId="3" xfId="0" applyFont="1" applyFill="1" applyBorder="1" applyAlignment="1">
      <alignment vertical="center"/>
    </xf>
    <xf numFmtId="0" fontId="14" fillId="6" borderId="3" xfId="0" applyFont="1" applyFill="1" applyBorder="1" applyAlignment="1">
      <alignment vertical="center"/>
    </xf>
    <xf numFmtId="0" fontId="15" fillId="6" borderId="3" xfId="0" applyFont="1" applyFill="1" applyBorder="1" applyAlignment="1">
      <alignment horizontal="left" vertical="center" wrapText="1"/>
    </xf>
    <xf numFmtId="0" fontId="15" fillId="6" borderId="3" xfId="0" applyFont="1" applyFill="1" applyBorder="1" applyAlignment="1">
      <alignment vertical="center" wrapText="1"/>
    </xf>
    <xf numFmtId="0" fontId="15" fillId="6" borderId="4" xfId="0" applyFont="1" applyFill="1" applyBorder="1" applyAlignment="1">
      <alignment vertical="center" wrapText="1"/>
    </xf>
    <xf numFmtId="0" fontId="3" fillId="2" borderId="5" xfId="0" applyFont="1" applyFill="1" applyBorder="1" applyAlignment="1">
      <alignment vertical="center" wrapText="1"/>
    </xf>
    <xf numFmtId="6" fontId="16" fillId="3" borderId="5" xfId="0" applyNumberFormat="1" applyFont="1" applyFill="1" applyBorder="1" applyAlignment="1" applyProtection="1">
      <alignment vertical="center" wrapText="1"/>
      <protection locked="0"/>
    </xf>
    <xf numFmtId="10" fontId="11" fillId="7" borderId="5" xfId="0" applyNumberFormat="1" applyFont="1" applyFill="1" applyBorder="1" applyAlignment="1" applyProtection="1">
      <alignment vertical="center" wrapText="1"/>
      <protection hidden="1"/>
    </xf>
    <xf numFmtId="165" fontId="17" fillId="3" borderId="5" xfId="0" applyNumberFormat="1" applyFont="1" applyFill="1" applyBorder="1" applyAlignment="1" applyProtection="1">
      <alignment horizontal="center" vertical="center" wrapText="1"/>
      <protection locked="0" hidden="1"/>
    </xf>
    <xf numFmtId="10" fontId="11" fillId="7" borderId="5" xfId="12" applyNumberFormat="1" applyFont="1" applyFill="1" applyBorder="1" applyAlignment="1" applyProtection="1">
      <alignment vertical="center" wrapText="1"/>
      <protection hidden="1"/>
    </xf>
    <xf numFmtId="38" fontId="16" fillId="3" borderId="5" xfId="0" applyNumberFormat="1" applyFont="1" applyFill="1" applyBorder="1" applyAlignment="1" applyProtection="1">
      <alignment vertical="center" wrapText="1"/>
      <protection locked="0"/>
    </xf>
    <xf numFmtId="166" fontId="11" fillId="7" borderId="5" xfId="0" applyNumberFormat="1" applyFont="1" applyFill="1" applyBorder="1" applyAlignment="1" applyProtection="1">
      <alignment vertical="center" wrapText="1"/>
      <protection hidden="1"/>
    </xf>
    <xf numFmtId="166" fontId="16" fillId="3" borderId="5" xfId="0" applyNumberFormat="1" applyFont="1" applyFill="1" applyBorder="1" applyAlignment="1" applyProtection="1">
      <alignment vertical="center" wrapText="1"/>
      <protection locked="0"/>
    </xf>
    <xf numFmtId="0" fontId="3" fillId="3" borderId="5" xfId="0" applyFont="1" applyFill="1" applyBorder="1" applyAlignment="1">
      <alignment vertical="center" wrapText="1"/>
    </xf>
    <xf numFmtId="0" fontId="13" fillId="6" borderId="6" xfId="0" applyFont="1" applyFill="1" applyBorder="1" applyAlignment="1">
      <alignment vertical="center"/>
    </xf>
    <xf numFmtId="0" fontId="11" fillId="6" borderId="6" xfId="0" applyFont="1" applyFill="1" applyBorder="1" applyAlignment="1">
      <alignment horizontal="left" vertical="center" wrapText="1"/>
    </xf>
    <xf numFmtId="0" fontId="19" fillId="6" borderId="6" xfId="0" applyFont="1" applyFill="1" applyBorder="1" applyAlignment="1">
      <alignment horizontal="left" vertical="center" wrapText="1"/>
    </xf>
    <xf numFmtId="0" fontId="19" fillId="6" borderId="6" xfId="0" applyFont="1" applyFill="1" applyBorder="1" applyAlignment="1">
      <alignment vertical="center" wrapText="1"/>
    </xf>
    <xf numFmtId="0" fontId="3" fillId="5" borderId="5" xfId="0" applyFont="1" applyFill="1" applyBorder="1" applyAlignment="1">
      <alignment vertical="center" wrapText="1"/>
    </xf>
    <xf numFmtId="6" fontId="16" fillId="5" borderId="5" xfId="0" applyNumberFormat="1" applyFont="1" applyFill="1" applyBorder="1" applyAlignment="1" applyProtection="1">
      <alignment vertical="center" wrapText="1"/>
      <protection locked="0"/>
    </xf>
    <xf numFmtId="0" fontId="20" fillId="2" borderId="0" xfId="0" applyFont="1" applyFill="1" applyAlignment="1">
      <alignment horizontal="center" vertical="center" textRotation="90" wrapText="1"/>
    </xf>
    <xf numFmtId="0" fontId="13" fillId="8" borderId="5" xfId="0" applyFont="1" applyFill="1" applyBorder="1" applyAlignment="1">
      <alignment horizontal="right" vertical="center" wrapText="1"/>
    </xf>
    <xf numFmtId="6" fontId="11" fillId="8" borderId="5" xfId="0" applyNumberFormat="1" applyFont="1" applyFill="1" applyBorder="1" applyAlignment="1" applyProtection="1">
      <alignment vertical="center" wrapText="1"/>
      <protection locked="0"/>
    </xf>
    <xf numFmtId="0" fontId="13" fillId="6" borderId="6" xfId="0" applyFont="1" applyFill="1" applyBorder="1" applyAlignment="1">
      <alignment horizontal="left" vertical="center"/>
    </xf>
    <xf numFmtId="0" fontId="11" fillId="6" borderId="6" xfId="0" applyFont="1" applyFill="1" applyBorder="1" applyAlignment="1">
      <alignment vertical="center" wrapText="1"/>
    </xf>
    <xf numFmtId="0" fontId="24" fillId="2" borderId="5" xfId="0" applyFont="1" applyFill="1" applyBorder="1" applyAlignment="1">
      <alignment vertical="center" wrapText="1"/>
    </xf>
    <xf numFmtId="0" fontId="8" fillId="3" borderId="3" xfId="0" applyFont="1" applyFill="1" applyBorder="1" applyAlignment="1">
      <alignment vertical="center" wrapText="1"/>
    </xf>
    <xf numFmtId="167" fontId="11" fillId="7" borderId="5" xfId="0" applyNumberFormat="1" applyFont="1" applyFill="1" applyBorder="1" applyAlignment="1" applyProtection="1">
      <alignment vertical="center" wrapText="1"/>
      <protection hidden="1"/>
    </xf>
    <xf numFmtId="0" fontId="16" fillId="7" borderId="5" xfId="0" applyFont="1" applyFill="1" applyBorder="1" applyAlignment="1">
      <alignment vertical="center" wrapText="1"/>
    </xf>
    <xf numFmtId="0" fontId="8" fillId="3" borderId="7" xfId="0" applyFont="1" applyFill="1" applyBorder="1" applyAlignment="1">
      <alignment vertical="center" wrapText="1"/>
    </xf>
    <xf numFmtId="6" fontId="16" fillId="9" borderId="5" xfId="0" applyNumberFormat="1" applyFont="1" applyFill="1" applyBorder="1" applyAlignment="1" applyProtection="1">
      <alignment vertical="center" wrapText="1"/>
      <protection locked="0"/>
    </xf>
    <xf numFmtId="165" fontId="17" fillId="9" borderId="5" xfId="0" applyNumberFormat="1" applyFont="1" applyFill="1" applyBorder="1" applyAlignment="1" applyProtection="1">
      <alignment horizontal="center" vertical="center" wrapText="1"/>
      <protection locked="0" hidden="1"/>
    </xf>
    <xf numFmtId="38" fontId="16" fillId="9" borderId="5" xfId="0" applyNumberFormat="1" applyFont="1" applyFill="1" applyBorder="1" applyAlignment="1" applyProtection="1">
      <alignment vertical="center" wrapText="1"/>
      <protection locked="0"/>
    </xf>
    <xf numFmtId="6" fontId="16" fillId="10" borderId="5" xfId="0" applyNumberFormat="1" applyFont="1" applyFill="1" applyBorder="1" applyAlignment="1" applyProtection="1">
      <alignment vertical="center" wrapText="1"/>
      <protection locked="0"/>
    </xf>
    <xf numFmtId="165" fontId="17" fillId="10" borderId="5" xfId="0" applyNumberFormat="1" applyFont="1" applyFill="1" applyBorder="1" applyAlignment="1" applyProtection="1">
      <alignment horizontal="center" vertical="center" wrapText="1"/>
      <protection locked="0" hidden="1"/>
    </xf>
    <xf numFmtId="38" fontId="16" fillId="10" borderId="5" xfId="0" applyNumberFormat="1" applyFont="1" applyFill="1" applyBorder="1" applyAlignment="1" applyProtection="1">
      <alignment vertical="center" wrapText="1"/>
      <protection locked="0"/>
    </xf>
    <xf numFmtId="0" fontId="3" fillId="3" borderId="5" xfId="11" applyFont="1" applyFill="1" applyBorder="1" applyAlignment="1">
      <alignment vertical="center" wrapText="1"/>
    </xf>
    <xf numFmtId="0" fontId="13" fillId="6" borderId="6" xfId="0" applyFont="1" applyFill="1" applyBorder="1" applyAlignment="1">
      <alignment vertical="center" wrapText="1"/>
    </xf>
    <xf numFmtId="0" fontId="30" fillId="3" borderId="0" xfId="0" applyFont="1" applyFill="1" applyAlignment="1">
      <alignment horizontal="left" vertical="center"/>
    </xf>
    <xf numFmtId="0" fontId="14" fillId="3" borderId="0" xfId="0" applyFont="1" applyFill="1" applyAlignment="1">
      <alignment horizontal="center" vertical="center" wrapText="1"/>
    </xf>
    <xf numFmtId="0" fontId="35" fillId="3" borderId="0" xfId="0" applyFont="1" applyFill="1" applyAlignment="1" applyProtection="1">
      <alignment vertical="center"/>
      <protection locked="0"/>
    </xf>
    <xf numFmtId="0" fontId="35" fillId="3" borderId="0" xfId="0" applyFont="1" applyFill="1" applyAlignment="1">
      <alignment vertical="center"/>
    </xf>
    <xf numFmtId="0" fontId="40" fillId="3" borderId="7" xfId="0" applyFont="1" applyFill="1" applyBorder="1" applyAlignment="1">
      <alignment horizontal="center" wrapText="1"/>
    </xf>
    <xf numFmtId="0" fontId="43" fillId="3" borderId="0" xfId="0" applyFont="1" applyFill="1" applyAlignment="1">
      <alignment horizontal="center" wrapText="1"/>
    </xf>
    <xf numFmtId="0" fontId="40" fillId="3" borderId="0" xfId="0" applyFont="1" applyFill="1" applyAlignment="1" applyProtection="1">
      <alignment horizontal="center" wrapText="1"/>
      <protection locked="0"/>
    </xf>
    <xf numFmtId="0" fontId="41" fillId="3" borderId="0" xfId="0" applyFont="1" applyFill="1" applyAlignment="1">
      <alignment horizontal="center"/>
    </xf>
    <xf numFmtId="0" fontId="35" fillId="3" borderId="0" xfId="0" applyFont="1" applyFill="1" applyAlignment="1">
      <alignment wrapText="1"/>
    </xf>
    <xf numFmtId="0" fontId="44" fillId="3" borderId="0" xfId="0" applyFont="1" applyFill="1" applyAlignment="1">
      <alignment wrapText="1"/>
    </xf>
    <xf numFmtId="0" fontId="45" fillId="3" borderId="0" xfId="0" applyFont="1" applyFill="1" applyAlignment="1">
      <alignment wrapText="1"/>
    </xf>
    <xf numFmtId="0" fontId="35" fillId="3" borderId="0" xfId="0" applyFont="1" applyFill="1" applyAlignment="1">
      <alignment horizontal="left" wrapText="1"/>
    </xf>
    <xf numFmtId="0" fontId="35" fillId="0" borderId="0" xfId="0" applyFont="1" applyAlignment="1" applyProtection="1">
      <alignment wrapText="1"/>
      <protection locked="0"/>
    </xf>
    <xf numFmtId="0" fontId="48" fillId="3" borderId="0" xfId="6" applyFont="1" applyFill="1" applyAlignment="1" applyProtection="1">
      <alignment wrapText="1"/>
    </xf>
    <xf numFmtId="0" fontId="49" fillId="3" borderId="0" xfId="0" applyFont="1" applyFill="1" applyAlignment="1">
      <alignment wrapText="1"/>
    </xf>
    <xf numFmtId="0" fontId="52" fillId="0" borderId="0" xfId="7" applyFont="1"/>
    <xf numFmtId="0" fontId="53" fillId="0" borderId="0" xfId="6" applyFont="1">
      <protection locked="0"/>
    </xf>
    <xf numFmtId="0" fontId="16" fillId="3" borderId="0" xfId="0" applyFont="1" applyFill="1"/>
    <xf numFmtId="0" fontId="59" fillId="11" borderId="2" xfId="10" applyFont="1" applyFill="1" applyBorder="1" applyAlignment="1">
      <alignment horizontal="center" vertical="center" wrapText="1"/>
    </xf>
    <xf numFmtId="0" fontId="59" fillId="12" borderId="1" xfId="9" applyFont="1" applyFill="1" applyBorder="1" applyAlignment="1">
      <alignment horizontal="center" vertical="center" wrapText="1"/>
    </xf>
    <xf numFmtId="0" fontId="2" fillId="0" borderId="0" xfId="11" applyFont="1"/>
    <xf numFmtId="0" fontId="31" fillId="13" borderId="8" xfId="0" applyFont="1" applyFill="1" applyBorder="1" applyAlignment="1">
      <alignment horizontal="left"/>
    </xf>
    <xf numFmtId="0" fontId="32" fillId="13" borderId="9" xfId="0" applyFont="1" applyFill="1" applyBorder="1"/>
    <xf numFmtId="0" fontId="33" fillId="13" borderId="9" xfId="0" applyFont="1" applyFill="1" applyBorder="1"/>
    <xf numFmtId="0" fontId="31" fillId="13" borderId="10" xfId="0" applyFont="1" applyFill="1" applyBorder="1" applyAlignment="1">
      <alignment horizontal="right"/>
    </xf>
    <xf numFmtId="0" fontId="31" fillId="13" borderId="11" xfId="0" applyFont="1" applyFill="1" applyBorder="1" applyAlignment="1">
      <alignment horizontal="left"/>
    </xf>
    <xf numFmtId="0" fontId="32" fillId="13" borderId="0" xfId="0" applyFont="1" applyFill="1"/>
    <xf numFmtId="2" fontId="31" fillId="13" borderId="12" xfId="0" applyNumberFormat="1" applyFont="1" applyFill="1" applyBorder="1" applyAlignment="1">
      <alignment horizontal="center"/>
    </xf>
    <xf numFmtId="0" fontId="32" fillId="13" borderId="11" xfId="0" applyFont="1" applyFill="1" applyBorder="1"/>
    <xf numFmtId="0" fontId="32" fillId="13" borderId="12" xfId="0" applyFont="1" applyFill="1" applyBorder="1"/>
    <xf numFmtId="0" fontId="35" fillId="13" borderId="11" xfId="0" applyFont="1" applyFill="1" applyBorder="1"/>
    <xf numFmtId="0" fontId="35" fillId="13" borderId="0" xfId="0" applyFont="1" applyFill="1"/>
    <xf numFmtId="0" fontId="36" fillId="13" borderId="0" xfId="0" applyFont="1" applyFill="1" applyAlignment="1">
      <alignment horizontal="center"/>
    </xf>
    <xf numFmtId="0" fontId="35" fillId="13" borderId="12" xfId="0" applyFont="1" applyFill="1" applyBorder="1"/>
    <xf numFmtId="0" fontId="32" fillId="13" borderId="13" xfId="0" applyFont="1" applyFill="1" applyBorder="1"/>
    <xf numFmtId="0" fontId="32" fillId="13" borderId="14" xfId="0" applyFont="1" applyFill="1" applyBorder="1"/>
    <xf numFmtId="0" fontId="32" fillId="13" borderId="15" xfId="0" applyFont="1" applyFill="1" applyBorder="1"/>
    <xf numFmtId="0" fontId="14" fillId="14"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6" fillId="2" borderId="0" xfId="0" applyFont="1" applyFill="1"/>
    <xf numFmtId="0" fontId="64" fillId="9" borderId="0" xfId="0" applyFont="1" applyFill="1" applyAlignment="1">
      <alignment wrapText="1"/>
    </xf>
    <xf numFmtId="0" fontId="65" fillId="9" borderId="0" xfId="0" applyFont="1" applyFill="1" applyAlignment="1">
      <alignment wrapText="1"/>
    </xf>
    <xf numFmtId="0" fontId="11" fillId="17" borderId="16" xfId="0" applyFont="1" applyFill="1" applyBorder="1" applyAlignment="1">
      <alignment horizontal="center" vertical="center" wrapText="1"/>
    </xf>
    <xf numFmtId="0" fontId="13" fillId="17" borderId="17" xfId="0" applyFont="1" applyFill="1" applyBorder="1" applyAlignment="1">
      <alignment horizontal="left" vertical="center" wrapText="1"/>
    </xf>
    <xf numFmtId="0" fontId="2" fillId="2" borderId="0" xfId="0" applyFont="1" applyFill="1" applyAlignment="1">
      <alignment horizontal="right"/>
    </xf>
    <xf numFmtId="0" fontId="2" fillId="2" borderId="0" xfId="0" applyFont="1" applyFill="1" applyAlignment="1">
      <alignment horizontal="center"/>
    </xf>
    <xf numFmtId="0" fontId="14" fillId="18" borderId="1" xfId="0" applyFont="1" applyFill="1" applyBorder="1" applyAlignment="1">
      <alignment horizontal="center" vertical="center" wrapText="1"/>
    </xf>
    <xf numFmtId="0" fontId="14" fillId="18" borderId="1" xfId="0" applyFont="1" applyFill="1" applyBorder="1" applyAlignment="1">
      <alignment vertical="center"/>
    </xf>
    <xf numFmtId="0" fontId="14" fillId="19"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1" borderId="1" xfId="0" applyFont="1" applyFill="1" applyBorder="1" applyAlignment="1">
      <alignment horizontal="center" vertical="center" wrapText="1"/>
    </xf>
    <xf numFmtId="0" fontId="74" fillId="14" borderId="0" xfId="0" applyFont="1" applyFill="1"/>
    <xf numFmtId="0" fontId="74" fillId="14" borderId="18" xfId="0" applyFont="1" applyFill="1" applyBorder="1" applyAlignment="1">
      <alignment wrapText="1"/>
    </xf>
    <xf numFmtId="0" fontId="74" fillId="14" borderId="1" xfId="0" applyFont="1" applyFill="1" applyBorder="1" applyAlignment="1">
      <alignment wrapText="1"/>
    </xf>
    <xf numFmtId="0" fontId="74" fillId="14" borderId="1" xfId="0" applyFont="1" applyFill="1" applyBorder="1"/>
    <xf numFmtId="0" fontId="74" fillId="14" borderId="1" xfId="0" applyFont="1" applyFill="1" applyBorder="1" applyAlignment="1">
      <alignment horizontal="center" vertical="center" wrapText="1"/>
    </xf>
    <xf numFmtId="0" fontId="74" fillId="14" borderId="1" xfId="0" applyFont="1" applyFill="1" applyBorder="1" applyAlignment="1">
      <alignment horizontal="right" vertical="center" wrapText="1"/>
    </xf>
    <xf numFmtId="0" fontId="12" fillId="14"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xf numFmtId="0" fontId="10" fillId="22" borderId="0" xfId="0" applyFont="1" applyFill="1"/>
    <xf numFmtId="0" fontId="10" fillId="22" borderId="1" xfId="0" applyFont="1" applyFill="1" applyBorder="1"/>
    <xf numFmtId="0" fontId="2" fillId="22" borderId="1" xfId="0" applyFont="1" applyFill="1" applyBorder="1"/>
    <xf numFmtId="0" fontId="76" fillId="2" borderId="19" xfId="0" applyFont="1" applyFill="1" applyBorder="1" applyAlignment="1">
      <alignment vertical="center" wrapText="1"/>
    </xf>
    <xf numFmtId="0" fontId="76" fillId="2" borderId="1" xfId="0" applyFont="1" applyFill="1" applyBorder="1" applyAlignment="1">
      <alignment vertical="center" wrapText="1"/>
    </xf>
    <xf numFmtId="0" fontId="76" fillId="2" borderId="1" xfId="0" applyFont="1" applyFill="1" applyBorder="1" applyAlignment="1" applyProtection="1">
      <alignment horizontal="right" vertical="center" wrapText="1"/>
      <protection locked="0"/>
    </xf>
    <xf numFmtId="3" fontId="76" fillId="2" borderId="1" xfId="0" applyNumberFormat="1" applyFont="1" applyFill="1" applyBorder="1" applyAlignment="1" applyProtection="1">
      <alignment horizontal="right" vertical="center" wrapText="1"/>
      <protection locked="0"/>
    </xf>
    <xf numFmtId="0" fontId="2" fillId="2" borderId="1" xfId="0" applyFont="1" applyFill="1" applyBorder="1" applyProtection="1">
      <protection locked="0"/>
    </xf>
    <xf numFmtId="3" fontId="74" fillId="23" borderId="1" xfId="0" applyNumberFormat="1" applyFont="1" applyFill="1" applyBorder="1" applyAlignment="1">
      <alignment horizontal="right"/>
    </xf>
    <xf numFmtId="3" fontId="2" fillId="13" borderId="1" xfId="0" applyNumberFormat="1" applyFont="1" applyFill="1" applyBorder="1"/>
    <xf numFmtId="0" fontId="12" fillId="24" borderId="1" xfId="0" applyFont="1" applyFill="1" applyBorder="1"/>
    <xf numFmtId="0" fontId="76" fillId="22" borderId="19" xfId="0" applyFont="1" applyFill="1" applyBorder="1" applyAlignment="1">
      <alignment vertical="center" wrapText="1"/>
    </xf>
    <xf numFmtId="0" fontId="2" fillId="22" borderId="1" xfId="0" applyFont="1" applyFill="1" applyBorder="1" applyAlignment="1">
      <alignment horizontal="left"/>
    </xf>
    <xf numFmtId="0" fontId="2" fillId="22" borderId="19" xfId="0" applyFont="1" applyFill="1" applyBorder="1"/>
    <xf numFmtId="0" fontId="2" fillId="25" borderId="19" xfId="0" applyFont="1" applyFill="1" applyBorder="1"/>
    <xf numFmtId="0" fontId="76" fillId="2" borderId="1" xfId="0" applyFont="1" applyFill="1" applyBorder="1"/>
    <xf numFmtId="3" fontId="74" fillId="2" borderId="0" xfId="0" applyNumberFormat="1" applyFont="1" applyFill="1" applyAlignment="1">
      <alignment horizontal="right"/>
    </xf>
    <xf numFmtId="0" fontId="12" fillId="2" borderId="0" xfId="0" applyFont="1" applyFill="1"/>
    <xf numFmtId="0" fontId="79" fillId="16" borderId="5" xfId="0" applyFont="1" applyFill="1" applyBorder="1" applyAlignment="1">
      <alignment vertical="center" wrapText="1"/>
    </xf>
    <xf numFmtId="0" fontId="78" fillId="23" borderId="1" xfId="0" applyFont="1" applyFill="1" applyBorder="1" applyAlignment="1">
      <alignment horizontal="right"/>
    </xf>
    <xf numFmtId="0" fontId="77" fillId="24" borderId="1" xfId="0" applyFont="1" applyFill="1" applyBorder="1"/>
    <xf numFmtId="0" fontId="51" fillId="2" borderId="0" xfId="7" applyFont="1" applyFill="1"/>
    <xf numFmtId="0" fontId="52" fillId="2" borderId="0" xfId="7" applyFont="1" applyFill="1"/>
    <xf numFmtId="0" fontId="49" fillId="2" borderId="0" xfId="0" applyFont="1" applyFill="1" applyAlignment="1">
      <alignment horizontal="center" wrapText="1"/>
    </xf>
    <xf numFmtId="0" fontId="64" fillId="2" borderId="0" xfId="7" applyFont="1" applyFill="1"/>
    <xf numFmtId="0" fontId="50" fillId="2" borderId="0" xfId="7" applyFont="1" applyFill="1" applyAlignment="1">
      <alignment vertical="top" wrapText="1"/>
    </xf>
    <xf numFmtId="0" fontId="52" fillId="2" borderId="0" xfId="7" applyFont="1" applyFill="1" applyAlignment="1">
      <alignment wrapText="1"/>
    </xf>
    <xf numFmtId="0" fontId="54" fillId="2" borderId="0" xfId="7" applyFont="1" applyFill="1"/>
    <xf numFmtId="0" fontId="54" fillId="2" borderId="0" xfId="7" applyFont="1" applyFill="1" applyAlignment="1">
      <alignment horizontal="left" indent="6"/>
    </xf>
    <xf numFmtId="0" fontId="56" fillId="2" borderId="0" xfId="7" applyFont="1" applyFill="1" applyAlignment="1">
      <alignment horizontal="center"/>
    </xf>
    <xf numFmtId="0" fontId="52" fillId="2" borderId="0" xfId="7" applyFont="1" applyFill="1" applyAlignment="1">
      <alignment horizontal="left" indent="6"/>
    </xf>
    <xf numFmtId="0" fontId="54" fillId="2" borderId="0" xfId="7" applyFont="1" applyFill="1" applyAlignment="1">
      <alignment horizontal="left" indent="4"/>
    </xf>
    <xf numFmtId="0" fontId="2" fillId="26" borderId="1" xfId="0" applyFont="1" applyFill="1" applyBorder="1"/>
    <xf numFmtId="0" fontId="62" fillId="4" borderId="7" xfId="0" applyFont="1" applyFill="1" applyBorder="1" applyAlignment="1">
      <alignment vertical="center" wrapText="1"/>
    </xf>
    <xf numFmtId="168" fontId="11" fillId="8" borderId="5" xfId="0" applyNumberFormat="1" applyFont="1" applyFill="1" applyBorder="1" applyAlignment="1" applyProtection="1">
      <alignment vertical="center" wrapText="1"/>
      <protection locked="0"/>
    </xf>
    <xf numFmtId="0" fontId="80" fillId="16" borderId="20" xfId="0" applyFont="1" applyFill="1" applyBorder="1"/>
    <xf numFmtId="0" fontId="80" fillId="16" borderId="21" xfId="0" applyFont="1" applyFill="1" applyBorder="1"/>
    <xf numFmtId="0" fontId="80" fillId="16" borderId="22" xfId="0" applyFont="1" applyFill="1" applyBorder="1"/>
    <xf numFmtId="0" fontId="80" fillId="16" borderId="23" xfId="0" applyFont="1" applyFill="1" applyBorder="1"/>
    <xf numFmtId="0" fontId="80" fillId="16" borderId="3" xfId="0" applyFont="1" applyFill="1" applyBorder="1"/>
    <xf numFmtId="0" fontId="80" fillId="16" borderId="4" xfId="0" applyFont="1" applyFill="1" applyBorder="1"/>
    <xf numFmtId="0" fontId="80" fillId="16" borderId="24" xfId="0" applyFont="1" applyFill="1" applyBorder="1"/>
    <xf numFmtId="0" fontId="80" fillId="16" borderId="0" xfId="0" applyFont="1" applyFill="1"/>
    <xf numFmtId="0" fontId="80" fillId="16" borderId="25" xfId="0" applyFont="1" applyFill="1" applyBorder="1"/>
    <xf numFmtId="0" fontId="80" fillId="16" borderId="26" xfId="0" applyFont="1" applyFill="1" applyBorder="1"/>
    <xf numFmtId="0" fontId="80" fillId="16" borderId="7" xfId="0" applyFont="1" applyFill="1" applyBorder="1"/>
    <xf numFmtId="0" fontId="80" fillId="16" borderId="27" xfId="0" applyFont="1" applyFill="1" applyBorder="1"/>
    <xf numFmtId="0" fontId="2" fillId="22" borderId="20" xfId="0" applyFont="1" applyFill="1" applyBorder="1"/>
    <xf numFmtId="0" fontId="2" fillId="22" borderId="21" xfId="0" applyFont="1" applyFill="1" applyBorder="1"/>
    <xf numFmtId="0" fontId="74" fillId="22" borderId="21" xfId="0" applyFont="1" applyFill="1" applyBorder="1" applyAlignment="1">
      <alignment horizontal="right"/>
    </xf>
    <xf numFmtId="0" fontId="12" fillId="22" borderId="21" xfId="0" applyFont="1" applyFill="1" applyBorder="1"/>
    <xf numFmtId="3" fontId="2" fillId="27" borderId="21" xfId="0" applyNumberFormat="1" applyFont="1" applyFill="1" applyBorder="1"/>
    <xf numFmtId="0" fontId="84" fillId="27" borderId="22" xfId="0" applyFont="1" applyFill="1" applyBorder="1" applyAlignment="1">
      <alignment horizontal="center"/>
    </xf>
    <xf numFmtId="0" fontId="10" fillId="22" borderId="20" xfId="0" applyFont="1" applyFill="1" applyBorder="1"/>
    <xf numFmtId="0" fontId="10" fillId="22" borderId="21" xfId="0" applyFont="1" applyFill="1" applyBorder="1"/>
    <xf numFmtId="0" fontId="2" fillId="27" borderId="21" xfId="0" applyFont="1" applyFill="1" applyBorder="1"/>
    <xf numFmtId="0" fontId="75" fillId="22" borderId="1" xfId="0" applyFont="1" applyFill="1" applyBorder="1" applyAlignment="1">
      <alignment horizontal="left"/>
    </xf>
    <xf numFmtId="0" fontId="14" fillId="13" borderId="2" xfId="0" applyFont="1" applyFill="1" applyBorder="1" applyAlignment="1">
      <alignment horizontal="center" vertical="center" wrapText="1"/>
    </xf>
    <xf numFmtId="0" fontId="10" fillId="28" borderId="1"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3" borderId="28" xfId="0" applyFont="1" applyFill="1" applyBorder="1" applyAlignment="1">
      <alignment horizontal="center" vertical="center" wrapText="1"/>
    </xf>
    <xf numFmtId="0" fontId="11" fillId="6" borderId="29" xfId="0" applyFont="1" applyFill="1" applyBorder="1" applyAlignment="1">
      <alignment vertical="center" wrapText="1"/>
    </xf>
    <xf numFmtId="0" fontId="16" fillId="5" borderId="28" xfId="0" applyFont="1" applyFill="1" applyBorder="1" applyAlignment="1">
      <alignment horizontal="center" vertical="center" wrapText="1"/>
    </xf>
    <xf numFmtId="0" fontId="21" fillId="8" borderId="28"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16" fillId="10" borderId="28" xfId="0" applyFont="1" applyFill="1" applyBorder="1" applyAlignment="1" applyProtection="1">
      <alignment horizontal="center" vertical="center" wrapText="1"/>
      <protection locked="0"/>
    </xf>
    <xf numFmtId="0" fontId="11" fillId="6" borderId="29" xfId="0" applyFont="1" applyFill="1" applyBorder="1" applyAlignment="1">
      <alignment vertical="center"/>
    </xf>
    <xf numFmtId="0" fontId="18" fillId="29" borderId="30" xfId="10" applyFont="1" applyFill="1" applyBorder="1" applyAlignment="1">
      <alignment horizontal="center" vertical="center" wrapText="1"/>
    </xf>
    <xf numFmtId="0" fontId="15" fillId="6" borderId="31" xfId="0" applyFont="1" applyFill="1" applyBorder="1" applyAlignment="1">
      <alignment vertical="center" wrapText="1"/>
    </xf>
    <xf numFmtId="0" fontId="18" fillId="5" borderId="30" xfId="10" applyFont="1" applyFill="1" applyBorder="1" applyAlignment="1">
      <alignment horizontal="center" vertical="center" wrapText="1"/>
    </xf>
    <xf numFmtId="0" fontId="21" fillId="8" borderId="30" xfId="10" applyFont="1" applyFill="1" applyBorder="1" applyAlignment="1">
      <alignment horizontal="center" vertical="center" wrapText="1"/>
    </xf>
    <xf numFmtId="0" fontId="16" fillId="3" borderId="32" xfId="0" applyFont="1" applyFill="1" applyBorder="1" applyAlignment="1">
      <alignment horizontal="center" vertical="center" wrapText="1"/>
    </xf>
    <xf numFmtId="0" fontId="4" fillId="30" borderId="33" xfId="0" applyFont="1" applyFill="1" applyBorder="1" applyAlignment="1">
      <alignment vertical="center" wrapText="1"/>
    </xf>
    <xf numFmtId="6" fontId="11" fillId="7" borderId="33" xfId="0" applyNumberFormat="1" applyFont="1" applyFill="1" applyBorder="1" applyAlignment="1" applyProtection="1">
      <alignment vertical="center" wrapText="1"/>
      <protection hidden="1"/>
    </xf>
    <xf numFmtId="0" fontId="79" fillId="16" borderId="33" xfId="0" applyFont="1" applyFill="1" applyBorder="1" applyAlignment="1">
      <alignment vertical="center" wrapText="1"/>
    </xf>
    <xf numFmtId="38" fontId="11" fillId="7" borderId="33" xfId="0" applyNumberFormat="1" applyFont="1" applyFill="1" applyBorder="1" applyAlignment="1" applyProtection="1">
      <alignment vertical="center" wrapText="1"/>
      <protection hidden="1"/>
    </xf>
    <xf numFmtId="0" fontId="18" fillId="29" borderId="34" xfId="10" applyFont="1" applyFill="1" applyBorder="1" applyAlignment="1">
      <alignment horizontal="center" vertical="center" wrapText="1"/>
    </xf>
    <xf numFmtId="165" fontId="13" fillId="7" borderId="35" xfId="0" applyNumberFormat="1" applyFont="1" applyFill="1" applyBorder="1" applyAlignment="1" applyProtection="1">
      <alignment vertical="center" wrapText="1"/>
      <protection hidden="1"/>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167" fontId="83" fillId="7" borderId="20" xfId="0" applyNumberFormat="1" applyFont="1" applyFill="1" applyBorder="1" applyAlignment="1" applyProtection="1">
      <alignment vertical="center" wrapText="1"/>
      <protection hidden="1"/>
    </xf>
    <xf numFmtId="0" fontId="88" fillId="17" borderId="1" xfId="10" quotePrefix="1" applyFont="1" applyFill="1" applyBorder="1" applyAlignment="1">
      <alignment horizontal="center" vertical="center" wrapText="1"/>
    </xf>
    <xf numFmtId="0" fontId="86" fillId="2" borderId="1" xfId="9" applyFont="1" applyFill="1" applyBorder="1" applyAlignment="1">
      <alignment horizontal="left" vertical="center"/>
    </xf>
    <xf numFmtId="0" fontId="87" fillId="3" borderId="38" xfId="9" applyFont="1" applyFill="1" applyBorder="1" applyAlignment="1">
      <alignment horizontal="center" vertical="center" wrapText="1"/>
    </xf>
    <xf numFmtId="0" fontId="89" fillId="0" borderId="1" xfId="9" applyFont="1" applyBorder="1" applyAlignment="1">
      <alignment vertical="center" wrapText="1"/>
    </xf>
    <xf numFmtId="0" fontId="86" fillId="2" borderId="20" xfId="9" applyFont="1" applyFill="1" applyBorder="1" applyAlignment="1">
      <alignment horizontal="left" vertical="center"/>
    </xf>
    <xf numFmtId="49" fontId="90" fillId="3" borderId="1" xfId="10" applyNumberFormat="1" applyFont="1" applyFill="1" applyBorder="1" applyAlignment="1" applyProtection="1">
      <alignment horizontal="left" vertical="center" wrapText="1"/>
      <protection locked="0"/>
    </xf>
    <xf numFmtId="49" fontId="91" fillId="3" borderId="1" xfId="6" applyNumberFormat="1" applyFont="1" applyFill="1" applyBorder="1" applyAlignment="1">
      <alignment horizontal="left" vertical="center" wrapText="1"/>
      <protection locked="0"/>
    </xf>
    <xf numFmtId="164" fontId="90" fillId="3" borderId="1" xfId="10" applyNumberFormat="1" applyFont="1" applyFill="1" applyBorder="1" applyAlignment="1" applyProtection="1">
      <alignment horizontal="left" vertical="center" wrapText="1"/>
      <protection locked="0"/>
    </xf>
    <xf numFmtId="49" fontId="90" fillId="3" borderId="38" xfId="10" applyNumberFormat="1" applyFont="1" applyFill="1" applyBorder="1" applyAlignment="1" applyProtection="1">
      <alignment horizontal="left" vertical="center" wrapText="1"/>
      <protection locked="0"/>
    </xf>
    <xf numFmtId="49" fontId="91" fillId="0" borderId="1" xfId="6" applyNumberFormat="1" applyFont="1" applyBorder="1" applyAlignment="1">
      <alignment horizontal="left" vertical="center"/>
      <protection locked="0"/>
    </xf>
    <xf numFmtId="169" fontId="90" fillId="3" borderId="1" xfId="10" applyNumberFormat="1" applyFont="1" applyFill="1" applyBorder="1" applyAlignment="1" applyProtection="1">
      <alignment horizontal="left" vertical="center" wrapText="1"/>
      <protection locked="0"/>
    </xf>
    <xf numFmtId="170" fontId="90" fillId="3" borderId="1" xfId="10" applyNumberFormat="1" applyFont="1" applyFill="1" applyBorder="1" applyAlignment="1" applyProtection="1">
      <alignment horizontal="left" vertical="center" wrapText="1"/>
      <protection locked="0"/>
    </xf>
    <xf numFmtId="171" fontId="90" fillId="3" borderId="1" xfId="10" applyNumberFormat="1" applyFont="1" applyFill="1" applyBorder="1" applyAlignment="1" applyProtection="1">
      <alignment horizontal="left" vertical="center" wrapText="1"/>
      <protection locked="0"/>
    </xf>
    <xf numFmtId="14" fontId="0" fillId="0" borderId="0" xfId="0" applyNumberFormat="1"/>
    <xf numFmtId="14" fontId="93" fillId="0" borderId="0" xfId="0" applyNumberFormat="1" applyFont="1"/>
    <xf numFmtId="0" fontId="95" fillId="37" borderId="1" xfId="0" applyFont="1" applyFill="1" applyBorder="1" applyAlignment="1">
      <alignment horizontal="left" vertical="center"/>
    </xf>
    <xf numFmtId="0" fontId="96" fillId="12" borderId="1" xfId="9" applyFont="1" applyFill="1" applyBorder="1" applyAlignment="1">
      <alignment horizontal="center" vertical="center" wrapText="1"/>
    </xf>
    <xf numFmtId="0" fontId="0" fillId="0" borderId="0" xfId="0" applyAlignment="1">
      <alignment horizontal="center" vertical="center"/>
    </xf>
    <xf numFmtId="0" fontId="76" fillId="38" borderId="19" xfId="0" applyFont="1" applyFill="1" applyBorder="1" applyAlignment="1">
      <alignment vertical="center" wrapText="1"/>
    </xf>
    <xf numFmtId="0" fontId="97" fillId="9" borderId="5" xfId="0" applyFont="1" applyFill="1" applyBorder="1" applyAlignment="1">
      <alignment vertical="center" wrapText="1"/>
    </xf>
    <xf numFmtId="0" fontId="97" fillId="10" borderId="5" xfId="0" applyFont="1" applyFill="1" applyBorder="1" applyAlignment="1">
      <alignment vertical="center" wrapText="1"/>
    </xf>
    <xf numFmtId="0" fontId="8" fillId="39" borderId="1" xfId="0" applyFont="1" applyFill="1" applyBorder="1" applyAlignment="1">
      <alignment horizontal="center" vertical="center" wrapText="1"/>
    </xf>
    <xf numFmtId="0" fontId="98" fillId="6" borderId="29" xfId="0" applyFont="1" applyFill="1" applyBorder="1" applyAlignment="1">
      <alignment horizontal="center" vertical="center" wrapText="1"/>
    </xf>
    <xf numFmtId="0" fontId="22" fillId="39" borderId="1" xfId="0" applyFont="1" applyFill="1" applyBorder="1" applyAlignment="1">
      <alignment horizontal="center" vertical="center" wrapText="1"/>
    </xf>
    <xf numFmtId="0" fontId="28" fillId="39" borderId="1" xfId="0" applyFont="1" applyFill="1" applyBorder="1" applyAlignment="1">
      <alignment horizontal="center" vertical="center" wrapText="1"/>
    </xf>
    <xf numFmtId="0" fontId="35" fillId="2" borderId="0" xfId="0" applyFont="1" applyFill="1" applyAlignment="1">
      <alignment vertical="center"/>
    </xf>
    <xf numFmtId="0" fontId="99" fillId="13" borderId="11" xfId="0" applyFont="1" applyFill="1" applyBorder="1"/>
    <xf numFmtId="0" fontId="99" fillId="13" borderId="0" xfId="0" applyFont="1" applyFill="1"/>
    <xf numFmtId="0" fontId="99" fillId="13" borderId="0" xfId="0" applyFont="1" applyFill="1" applyAlignment="1">
      <alignment horizontal="left"/>
    </xf>
    <xf numFmtId="0" fontId="99" fillId="13" borderId="0" xfId="0" applyFont="1" applyFill="1" applyAlignment="1">
      <alignment horizontal="center"/>
    </xf>
    <xf numFmtId="0" fontId="99" fillId="13" borderId="12" xfId="0" applyFont="1" applyFill="1" applyBorder="1"/>
    <xf numFmtId="0" fontId="100" fillId="13" borderId="0" xfId="0" applyFont="1" applyFill="1"/>
    <xf numFmtId="0" fontId="101" fillId="2" borderId="0" xfId="0" applyFont="1" applyFill="1"/>
    <xf numFmtId="0" fontId="38" fillId="13" borderId="0" xfId="0" applyFont="1" applyFill="1" applyAlignment="1">
      <alignment horizontal="center"/>
    </xf>
    <xf numFmtId="0" fontId="39" fillId="13" borderId="11" xfId="0" applyFont="1" applyFill="1" applyBorder="1" applyAlignment="1">
      <alignment horizontal="center"/>
    </xf>
    <xf numFmtId="0" fontId="39" fillId="13" borderId="0" xfId="0" applyFont="1" applyFill="1" applyAlignment="1">
      <alignment horizontal="center"/>
    </xf>
    <xf numFmtId="0" fontId="39" fillId="13" borderId="12" xfId="0" applyFont="1" applyFill="1" applyBorder="1" applyAlignment="1">
      <alignment horizontal="center"/>
    </xf>
    <xf numFmtId="0" fontId="60" fillId="31" borderId="39" xfId="0" applyFont="1" applyFill="1" applyBorder="1" applyAlignment="1">
      <alignment horizontal="center"/>
    </xf>
    <xf numFmtId="0" fontId="60" fillId="31" borderId="40" xfId="0" applyFont="1" applyFill="1" applyBorder="1" applyAlignment="1">
      <alignment horizontal="center"/>
    </xf>
    <xf numFmtId="0" fontId="60" fillId="31" borderId="41" xfId="0" applyFont="1" applyFill="1" applyBorder="1" applyAlignment="1">
      <alignment horizontal="center"/>
    </xf>
    <xf numFmtId="0" fontId="60" fillId="31" borderId="42" xfId="0" applyFont="1" applyFill="1" applyBorder="1" applyAlignment="1">
      <alignment horizontal="center"/>
    </xf>
    <xf numFmtId="0" fontId="60" fillId="31" borderId="43" xfId="0" applyFont="1" applyFill="1" applyBorder="1" applyAlignment="1">
      <alignment horizontal="center"/>
    </xf>
    <xf numFmtId="0" fontId="60" fillId="31" borderId="44" xfId="0" applyFont="1" applyFill="1" applyBorder="1" applyAlignment="1">
      <alignment horizontal="center"/>
    </xf>
    <xf numFmtId="0" fontId="37" fillId="13" borderId="11" xfId="0" applyFont="1" applyFill="1" applyBorder="1" applyAlignment="1">
      <alignment horizontal="center"/>
    </xf>
    <xf numFmtId="0" fontId="37" fillId="13" borderId="0" xfId="0" applyFont="1" applyFill="1" applyAlignment="1">
      <alignment horizontal="center"/>
    </xf>
    <xf numFmtId="0" fontId="37" fillId="13" borderId="12" xfId="0" applyFont="1" applyFill="1" applyBorder="1" applyAlignment="1">
      <alignment horizontal="center"/>
    </xf>
    <xf numFmtId="0" fontId="81" fillId="13" borderId="11" xfId="6" applyFont="1" applyFill="1" applyBorder="1" applyAlignment="1">
      <alignment horizontal="center"/>
      <protection locked="0"/>
    </xf>
    <xf numFmtId="0" fontId="82" fillId="13" borderId="0" xfId="6" applyFont="1" applyFill="1" applyBorder="1" applyAlignment="1">
      <alignment horizontal="center"/>
      <protection locked="0"/>
    </xf>
    <xf numFmtId="0" fontId="82" fillId="13" borderId="12" xfId="6" applyFont="1" applyFill="1" applyBorder="1" applyAlignment="1">
      <alignment horizontal="center"/>
      <protection locked="0"/>
    </xf>
    <xf numFmtId="0" fontId="34" fillId="13" borderId="39" xfId="0" applyFont="1" applyFill="1" applyBorder="1" applyAlignment="1">
      <alignment horizontal="center" vertical="center" wrapText="1"/>
    </xf>
    <xf numFmtId="0" fontId="34" fillId="13" borderId="40" xfId="0" applyFont="1" applyFill="1" applyBorder="1" applyAlignment="1">
      <alignment horizontal="center" vertical="center" wrapText="1"/>
    </xf>
    <xf numFmtId="0" fontId="34" fillId="13" borderId="41" xfId="0" applyFont="1" applyFill="1" applyBorder="1" applyAlignment="1">
      <alignment horizontal="center" vertical="center" wrapText="1"/>
    </xf>
    <xf numFmtId="0" fontId="63" fillId="3" borderId="0" xfId="0" applyFont="1" applyFill="1" applyAlignment="1">
      <alignment horizontal="center" wrapText="1"/>
    </xf>
    <xf numFmtId="0" fontId="61" fillId="15" borderId="23" xfId="9" applyFont="1" applyFill="1" applyBorder="1" applyAlignment="1">
      <alignment horizontal="left" vertical="center" wrapText="1"/>
    </xf>
    <xf numFmtId="0" fontId="61" fillId="15" borderId="4" xfId="9" applyFont="1" applyFill="1" applyBorder="1" applyAlignment="1">
      <alignment horizontal="left" vertical="center" wrapText="1"/>
    </xf>
    <xf numFmtId="0" fontId="61" fillId="15" borderId="24" xfId="9" applyFont="1" applyFill="1" applyBorder="1" applyAlignment="1">
      <alignment horizontal="left" vertical="center" wrapText="1"/>
    </xf>
    <xf numFmtId="0" fontId="61" fillId="15" borderId="25" xfId="9" applyFont="1" applyFill="1" applyBorder="1" applyAlignment="1">
      <alignment horizontal="left" vertical="center" wrapText="1"/>
    </xf>
    <xf numFmtId="0" fontId="61" fillId="15" borderId="26" xfId="9" applyFont="1" applyFill="1" applyBorder="1" applyAlignment="1">
      <alignment horizontal="left" vertical="center" wrapText="1"/>
    </xf>
    <xf numFmtId="0" fontId="61" fillId="15" borderId="27" xfId="9" applyFont="1" applyFill="1" applyBorder="1" applyAlignment="1">
      <alignment horizontal="left" vertical="center" wrapText="1"/>
    </xf>
    <xf numFmtId="0" fontId="18" fillId="32" borderId="38" xfId="10" applyFont="1" applyFill="1" applyBorder="1" applyAlignment="1">
      <alignment horizontal="center" vertical="center" wrapText="1"/>
    </xf>
    <xf numFmtId="0" fontId="18" fillId="32" borderId="2" xfId="10" applyFont="1" applyFill="1" applyBorder="1" applyAlignment="1">
      <alignment horizontal="center" vertical="center" wrapText="1"/>
    </xf>
    <xf numFmtId="0" fontId="94" fillId="4" borderId="7" xfId="0" applyFont="1" applyFill="1" applyBorder="1" applyAlignment="1">
      <alignment horizontal="center" vertical="center"/>
    </xf>
    <xf numFmtId="0" fontId="94" fillId="4" borderId="27" xfId="0" applyFont="1" applyFill="1" applyBorder="1" applyAlignment="1">
      <alignment horizontal="center" vertical="center"/>
    </xf>
    <xf numFmtId="0" fontId="27" fillId="31" borderId="38" xfId="9" applyFont="1" applyFill="1" applyBorder="1" applyAlignment="1">
      <alignment horizontal="center" vertical="center" wrapText="1"/>
    </xf>
    <xf numFmtId="0" fontId="27" fillId="31" borderId="45" xfId="9" applyFont="1" applyFill="1" applyBorder="1" applyAlignment="1">
      <alignment horizontal="center" vertical="center" wrapText="1"/>
    </xf>
    <xf numFmtId="0" fontId="20" fillId="33" borderId="25" xfId="0" applyFont="1" applyFill="1" applyBorder="1" applyAlignment="1">
      <alignment horizontal="center" vertical="center" textRotation="90" wrapText="1"/>
    </xf>
    <xf numFmtId="0" fontId="61" fillId="28" borderId="38" xfId="0" applyFont="1" applyFill="1" applyBorder="1" applyAlignment="1">
      <alignment horizontal="center" vertical="center" wrapText="1"/>
    </xf>
    <xf numFmtId="0" fontId="61" fillId="28" borderId="45" xfId="0" applyFont="1" applyFill="1" applyBorder="1" applyAlignment="1">
      <alignment horizontal="center" vertical="center" wrapText="1"/>
    </xf>
    <xf numFmtId="0" fontId="13" fillId="34" borderId="38" xfId="0" applyFont="1" applyFill="1" applyBorder="1" applyAlignment="1">
      <alignment horizontal="center" vertical="center" wrapText="1"/>
    </xf>
    <xf numFmtId="0" fontId="13" fillId="34" borderId="45" xfId="0" applyFont="1" applyFill="1" applyBorder="1" applyAlignment="1">
      <alignment horizontal="center" vertical="center" wrapText="1"/>
    </xf>
    <xf numFmtId="0" fontId="68" fillId="17" borderId="23" xfId="0" applyFont="1" applyFill="1" applyBorder="1" applyAlignment="1">
      <alignment horizontal="left" vertical="center" wrapText="1"/>
    </xf>
    <xf numFmtId="0" fontId="68" fillId="17" borderId="4" xfId="0" applyFont="1" applyFill="1" applyBorder="1" applyAlignment="1">
      <alignment horizontal="left" vertical="center" wrapText="1"/>
    </xf>
    <xf numFmtId="0" fontId="61" fillId="23" borderId="38" xfId="0" applyFont="1" applyFill="1" applyBorder="1" applyAlignment="1">
      <alignment horizontal="center" vertical="center" wrapText="1"/>
    </xf>
    <xf numFmtId="0" fontId="61" fillId="23" borderId="45" xfId="0" applyFont="1" applyFill="1" applyBorder="1" applyAlignment="1">
      <alignment horizontal="center" vertical="center" wrapText="1"/>
    </xf>
    <xf numFmtId="0" fontId="62" fillId="4" borderId="0" xfId="0" applyFont="1" applyFill="1" applyAlignment="1">
      <alignment horizontal="center" vertical="center" wrapText="1"/>
    </xf>
    <xf numFmtId="0" fontId="62" fillId="4" borderId="25" xfId="0" applyFont="1" applyFill="1" applyBorder="1" applyAlignment="1">
      <alignment horizontal="center" vertical="center" wrapText="1"/>
    </xf>
    <xf numFmtId="0" fontId="85" fillId="13" borderId="38" xfId="0" applyFont="1" applyFill="1" applyBorder="1" applyAlignment="1">
      <alignment horizontal="center" wrapText="1"/>
    </xf>
    <xf numFmtId="0" fontId="85" fillId="13" borderId="46" xfId="0" applyFont="1" applyFill="1" applyBorder="1" applyAlignment="1">
      <alignment horizontal="center" wrapText="1"/>
    </xf>
    <xf numFmtId="0" fontId="69" fillId="31" borderId="38" xfId="0" applyFont="1" applyFill="1" applyBorder="1" applyAlignment="1">
      <alignment horizontal="center" vertical="center" wrapText="1"/>
    </xf>
    <xf numFmtId="0" fontId="69" fillId="31" borderId="2" xfId="0" applyFont="1" applyFill="1" applyBorder="1" applyAlignment="1">
      <alignment horizontal="center" vertical="center" wrapText="1"/>
    </xf>
    <xf numFmtId="0" fontId="70" fillId="4" borderId="0" xfId="0" applyFont="1" applyFill="1" applyAlignment="1">
      <alignment horizontal="center" wrapText="1"/>
    </xf>
    <xf numFmtId="0" fontId="70" fillId="4" borderId="7" xfId="0" applyFont="1" applyFill="1" applyBorder="1" applyAlignment="1">
      <alignment horizontal="center" wrapText="1"/>
    </xf>
    <xf numFmtId="0" fontId="75" fillId="22" borderId="1" xfId="0" applyFont="1" applyFill="1" applyBorder="1" applyAlignment="1">
      <alignment horizontal="left"/>
    </xf>
    <xf numFmtId="0" fontId="73" fillId="21" borderId="1" xfId="0" applyFont="1" applyFill="1" applyBorder="1" applyAlignment="1">
      <alignment horizontal="center" vertical="center" wrapText="1"/>
    </xf>
    <xf numFmtId="0" fontId="73" fillId="8" borderId="1" xfId="0" applyFont="1" applyFill="1" applyBorder="1" applyAlignment="1">
      <alignment horizontal="center" vertical="center" wrapText="1"/>
    </xf>
    <xf numFmtId="0" fontId="73" fillId="19"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73" fillId="20" borderId="1" xfId="0" applyFont="1" applyFill="1" applyBorder="1" applyAlignment="1">
      <alignment horizontal="center" vertical="center" wrapText="1"/>
    </xf>
    <xf numFmtId="0" fontId="71" fillId="32" borderId="23" xfId="0" applyFont="1" applyFill="1" applyBorder="1" applyAlignment="1">
      <alignment horizontal="center" vertical="center"/>
    </xf>
    <xf numFmtId="0" fontId="71" fillId="32" borderId="3" xfId="0" applyFont="1" applyFill="1" applyBorder="1" applyAlignment="1">
      <alignment horizontal="center" vertical="center"/>
    </xf>
    <xf numFmtId="0" fontId="71" fillId="32" borderId="26" xfId="0" applyFont="1" applyFill="1" applyBorder="1" applyAlignment="1">
      <alignment horizontal="center" vertical="center"/>
    </xf>
    <xf numFmtId="0" fontId="71" fillId="32" borderId="7" xfId="0" applyFont="1" applyFill="1" applyBorder="1" applyAlignment="1">
      <alignment horizontal="center" vertical="center"/>
    </xf>
    <xf numFmtId="0" fontId="72" fillId="35" borderId="3" xfId="0" applyFont="1" applyFill="1" applyBorder="1" applyAlignment="1">
      <alignment horizontal="center" vertical="center" wrapText="1"/>
    </xf>
    <xf numFmtId="0" fontId="72" fillId="36" borderId="23" xfId="0" applyFont="1" applyFill="1" applyBorder="1" applyAlignment="1">
      <alignment horizontal="center" vertical="center" wrapText="1"/>
    </xf>
    <xf numFmtId="0" fontId="72" fillId="36" borderId="3" xfId="0" applyFont="1" applyFill="1" applyBorder="1" applyAlignment="1">
      <alignment horizontal="center" vertical="center" wrapText="1"/>
    </xf>
    <xf numFmtId="0" fontId="72" fillId="36" borderId="4" xfId="0" applyFont="1" applyFill="1" applyBorder="1" applyAlignment="1">
      <alignment horizontal="center" vertical="center" wrapText="1"/>
    </xf>
    <xf numFmtId="0" fontId="73" fillId="36" borderId="46" xfId="0" applyFont="1" applyFill="1" applyBorder="1" applyAlignment="1">
      <alignment horizontal="center" vertical="center" wrapText="1"/>
    </xf>
    <xf numFmtId="0" fontId="73" fillId="36" borderId="2" xfId="0" applyFont="1" applyFill="1" applyBorder="1" applyAlignment="1">
      <alignment horizontal="center" vertical="center" wrapText="1"/>
    </xf>
    <xf numFmtId="0" fontId="73" fillId="35" borderId="46" xfId="0" applyFont="1" applyFill="1" applyBorder="1" applyAlignment="1">
      <alignment horizontal="center" vertical="center" wrapText="1"/>
    </xf>
    <xf numFmtId="0" fontId="73" fillId="35" borderId="2" xfId="0" applyFont="1" applyFill="1" applyBorder="1" applyAlignment="1">
      <alignment horizontal="center" vertical="center" wrapText="1"/>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6" xr:uid="{00000000-0005-0000-0000-000004000000}"/>
    <cellStyle name="Normal" xfId="0" builtinId="0"/>
    <cellStyle name="Normal 10" xfId="9" xr:uid="{00000000-0005-0000-0000-000006000000}"/>
    <cellStyle name="Normal 15 3" xfId="7" xr:uid="{00000000-0005-0000-0000-000007000000}"/>
    <cellStyle name="Normal 26" xfId="11" xr:uid="{00000000-0005-0000-0000-000008000000}"/>
    <cellStyle name="Normal_Insurer Data Call091806" xfId="8" xr:uid="{00000000-0005-0000-0000-000009000000}"/>
    <cellStyle name="Normal_OIR-DO-1681_02152007" xfId="10" xr:uid="{00000000-0005-0000-0000-00000A000000}"/>
    <cellStyle name="Percent" xfId="1" xr:uid="{00000000-0005-0000-0000-00000B000000}"/>
    <cellStyle name="Percent 2" xfId="12" xr:uid="{00000000-0005-0000-0000-00000C000000}"/>
  </cellStyles>
  <dxfs count="7">
    <dxf>
      <font>
        <color theme="7" tint="0.39994506668294322"/>
      </font>
      <fill>
        <patternFill>
          <bgColor rgb="FFC00000"/>
        </patternFill>
      </fill>
    </dxf>
    <dxf>
      <font>
        <color rgb="FFC00000"/>
      </font>
      <fill>
        <patternFill>
          <bgColor theme="7" tint="0.39994506668294322"/>
        </patternFill>
      </fill>
    </dxf>
    <dxf>
      <font>
        <b/>
        <i val="0"/>
        <color rgb="FFFFC000"/>
      </font>
      <fill>
        <patternFill>
          <bgColor rgb="FFC00000"/>
        </patternFill>
      </fill>
    </dxf>
    <dxf>
      <font>
        <b/>
        <i val="0"/>
        <color rgb="FFFFC000"/>
      </font>
      <fill>
        <patternFill>
          <bgColor rgb="FFC00000"/>
        </patternFill>
      </fill>
    </dxf>
    <dxf>
      <font>
        <b/>
        <i val="0"/>
        <color rgb="FFFFC000"/>
      </font>
      <fill>
        <patternFill>
          <bgColor rgb="FFC00000"/>
        </patternFill>
      </fill>
    </dxf>
    <dxf>
      <font>
        <b/>
        <i val="0"/>
        <color rgb="FFFFC000"/>
      </font>
      <fill>
        <patternFill>
          <bgColor rgb="FFC00000"/>
        </patternFill>
      </fill>
    </dxf>
    <dxf>
      <font>
        <b/>
        <i val="0"/>
        <color rgb="FFFFC000"/>
      </font>
      <fill>
        <patternFill>
          <bgColor rgb="FFC00000"/>
        </patternFill>
      </fill>
    </dxf>
  </dxfs>
  <tableStyles count="0" defaultTableStyle="TableStyleMedium2" defaultPivotStyle="PivotStyleLight16"/>
  <colors>
    <mruColors>
      <color rgb="FFB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15</xdr:row>
      <xdr:rowOff>104775</xdr:rowOff>
    </xdr:from>
    <xdr:to>
      <xdr:col>8</xdr:col>
      <xdr:colOff>276225</xdr:colOff>
      <xdr:row>24</xdr:row>
      <xdr:rowOff>19050</xdr:rowOff>
    </xdr:to>
    <xdr:pic>
      <xdr:nvPicPr>
        <xdr:cNvPr id="3" name="Picture 2">
          <a:extLst>
            <a:ext uri="{FF2B5EF4-FFF2-40B4-BE49-F238E27FC236}">
              <a16:creationId xmlns:a16="http://schemas.microsoft.com/office/drawing/2014/main" id="{A24FD901-3201-48A6-B0A2-D6933FC30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5375" y="4124325"/>
          <a:ext cx="4200525" cy="1495425"/>
        </a:xfrm>
        <a:prstGeom prst="rect">
          <a:avLst/>
        </a:prstGeom>
        <a:noFill/>
        <a:ln w="9525">
          <a:noFill/>
          <a:miter lim="800000"/>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APReporting@floir.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APReporting@floir.com" TargetMode="External"/><Relationship Id="rId1" Type="http://schemas.openxmlformats.org/officeDocument/2006/relationships/hyperlink" Target="mailto:GAPReporting@floir.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4659260841701"/>
    <pageSetUpPr fitToPage="1"/>
  </sheetPr>
  <dimension ref="A1:M34"/>
  <sheetViews>
    <sheetView tabSelected="1" zoomScaleSheetLayoutView="80" zoomScalePageLayoutView="75" workbookViewId="0">
      <selection activeCell="A11" sqref="A11:J11"/>
    </sheetView>
  </sheetViews>
  <sheetFormatPr defaultColWidth="9.140625" defaultRowHeight="12.75" x14ac:dyDescent="0.2"/>
  <cols>
    <col min="1" max="1" width="9.7109375" style="1" customWidth="1"/>
    <col min="2" max="2" width="15.7109375" style="1" customWidth="1"/>
    <col min="3" max="4" width="6.28515625" style="1" customWidth="1"/>
    <col min="5" max="6" width="12.28515625" style="1" customWidth="1"/>
    <col min="7" max="7" width="6.28515625" style="1" customWidth="1"/>
    <col min="8" max="8" width="6.42578125" style="1" customWidth="1"/>
    <col min="9" max="9" width="15.7109375" style="1" customWidth="1"/>
    <col min="10" max="10" width="9.7109375" style="1" customWidth="1"/>
    <col min="11" max="13" width="12.28515625" style="1" customWidth="1"/>
    <col min="14" max="14" width="9.140625" style="1" customWidth="1"/>
    <col min="15" max="16384" width="9.140625" style="1"/>
  </cols>
  <sheetData>
    <row r="1" spans="1:13" x14ac:dyDescent="0.2">
      <c r="A1" s="71" t="s">
        <v>0</v>
      </c>
      <c r="B1" s="72"/>
      <c r="C1" s="72"/>
      <c r="D1" s="72"/>
      <c r="E1" s="73"/>
      <c r="F1" s="72"/>
      <c r="G1" s="72"/>
      <c r="H1" s="72"/>
      <c r="I1" s="72"/>
      <c r="J1" s="74" t="s">
        <v>1</v>
      </c>
    </row>
    <row r="2" spans="1:13" x14ac:dyDescent="0.2">
      <c r="A2" s="75" t="s">
        <v>324</v>
      </c>
      <c r="B2" s="76"/>
      <c r="C2" s="76"/>
      <c r="D2" s="76"/>
      <c r="E2" s="76"/>
      <c r="F2" s="76"/>
      <c r="G2" s="76"/>
      <c r="H2" s="76"/>
      <c r="I2" s="76"/>
      <c r="J2" s="77" t="s">
        <v>361</v>
      </c>
    </row>
    <row r="3" spans="1:13" s="2" customFormat="1" ht="12" customHeight="1" x14ac:dyDescent="0.35">
      <c r="A3" s="78"/>
      <c r="B3" s="76"/>
      <c r="C3" s="76"/>
      <c r="D3" s="76"/>
      <c r="E3" s="76"/>
      <c r="F3" s="76"/>
      <c r="G3" s="76"/>
      <c r="H3" s="76"/>
      <c r="I3" s="76"/>
      <c r="J3" s="79"/>
    </row>
    <row r="4" spans="1:13" s="2" customFormat="1" ht="14.25" customHeight="1" x14ac:dyDescent="0.35">
      <c r="A4" s="78"/>
      <c r="B4" s="76"/>
      <c r="C4" s="76"/>
      <c r="D4" s="76"/>
      <c r="E4" s="76"/>
      <c r="F4" s="76"/>
      <c r="G4" s="76"/>
      <c r="H4" s="76"/>
      <c r="I4" s="76"/>
      <c r="J4" s="79"/>
    </row>
    <row r="5" spans="1:13" s="2" customFormat="1" ht="35.25" customHeight="1" x14ac:dyDescent="0.45">
      <c r="A5" s="230" t="s">
        <v>364</v>
      </c>
      <c r="B5" s="231"/>
      <c r="C5" s="231"/>
      <c r="D5" s="231"/>
      <c r="E5" s="231"/>
      <c r="F5" s="231"/>
      <c r="G5" s="231"/>
      <c r="H5" s="231"/>
      <c r="I5" s="231"/>
      <c r="J5" s="232"/>
    </row>
    <row r="6" spans="1:13" s="2" customFormat="1" ht="33.75" customHeight="1" x14ac:dyDescent="0.45">
      <c r="A6" s="233" t="s">
        <v>2</v>
      </c>
      <c r="B6" s="234"/>
      <c r="C6" s="234"/>
      <c r="D6" s="234"/>
      <c r="E6" s="234"/>
      <c r="F6" s="234"/>
      <c r="G6" s="234"/>
      <c r="H6" s="234"/>
      <c r="I6" s="234"/>
      <c r="J6" s="235"/>
    </row>
    <row r="7" spans="1:13" s="2" customFormat="1" ht="90" customHeight="1" x14ac:dyDescent="0.35">
      <c r="A7" s="242" t="s">
        <v>365</v>
      </c>
      <c r="B7" s="243"/>
      <c r="C7" s="243"/>
      <c r="D7" s="243"/>
      <c r="E7" s="243"/>
      <c r="F7" s="243"/>
      <c r="G7" s="243"/>
      <c r="H7" s="243"/>
      <c r="I7" s="243"/>
      <c r="J7" s="244"/>
      <c r="K7" s="90"/>
    </row>
    <row r="8" spans="1:13" ht="15" customHeight="1" x14ac:dyDescent="0.2">
      <c r="A8" s="80"/>
      <c r="B8" s="81"/>
      <c r="C8" s="81"/>
      <c r="D8" s="81"/>
      <c r="E8" s="82"/>
      <c r="F8" s="81"/>
      <c r="G8" s="81"/>
      <c r="H8" s="81"/>
      <c r="I8" s="81"/>
      <c r="J8" s="83"/>
    </row>
    <row r="9" spans="1:13" ht="16.5" customHeight="1" x14ac:dyDescent="0.25">
      <c r="A9" s="236" t="s">
        <v>3</v>
      </c>
      <c r="B9" s="237"/>
      <c r="C9" s="237"/>
      <c r="D9" s="237"/>
      <c r="E9" s="237"/>
      <c r="F9" s="237"/>
      <c r="G9" s="237"/>
      <c r="H9" s="237"/>
      <c r="I9" s="237"/>
      <c r="J9" s="238"/>
    </row>
    <row r="10" spans="1:13" ht="16.5" customHeight="1" x14ac:dyDescent="0.25">
      <c r="A10" s="236" t="s">
        <v>216</v>
      </c>
      <c r="B10" s="237"/>
      <c r="C10" s="237"/>
      <c r="D10" s="237"/>
      <c r="E10" s="237"/>
      <c r="F10" s="237"/>
      <c r="G10" s="237"/>
      <c r="H10" s="237"/>
      <c r="I10" s="237"/>
      <c r="J10" s="238"/>
    </row>
    <row r="11" spans="1:13" ht="25.5" customHeight="1" x14ac:dyDescent="0.45">
      <c r="A11" s="239" t="s">
        <v>323</v>
      </c>
      <c r="B11" s="240"/>
      <c r="C11" s="240"/>
      <c r="D11" s="240"/>
      <c r="E11" s="240"/>
      <c r="F11" s="240"/>
      <c r="G11" s="240"/>
      <c r="H11" s="240"/>
      <c r="I11" s="240"/>
      <c r="J11" s="241"/>
      <c r="M11" s="2"/>
    </row>
    <row r="12" spans="1:13" ht="21" x14ac:dyDescent="0.35">
      <c r="A12" s="78"/>
      <c r="B12" s="76"/>
      <c r="C12" s="76"/>
      <c r="D12" s="76"/>
      <c r="E12" s="76"/>
      <c r="F12" s="76"/>
      <c r="G12" s="76"/>
      <c r="H12" s="76"/>
      <c r="I12" s="76"/>
      <c r="J12" s="79"/>
      <c r="M12" s="2"/>
    </row>
    <row r="13" spans="1:13" ht="3.75" customHeight="1" x14ac:dyDescent="0.2">
      <c r="A13" s="78"/>
      <c r="B13" s="76"/>
      <c r="C13" s="76"/>
      <c r="D13" s="76"/>
      <c r="E13" s="76"/>
      <c r="F13" s="76"/>
      <c r="G13" s="76"/>
      <c r="H13" s="76"/>
      <c r="I13" s="76"/>
      <c r="J13" s="79"/>
    </row>
    <row r="14" spans="1:13" x14ac:dyDescent="0.2">
      <c r="A14" s="78"/>
      <c r="B14" s="76"/>
      <c r="C14" s="76"/>
      <c r="D14" s="76"/>
      <c r="E14" s="76"/>
      <c r="F14" s="76"/>
      <c r="G14" s="76"/>
      <c r="H14" s="76"/>
      <c r="I14" s="76"/>
      <c r="J14" s="79"/>
    </row>
    <row r="15" spans="1:13" ht="7.5" customHeight="1" x14ac:dyDescent="0.2">
      <c r="A15" s="78"/>
      <c r="B15" s="76"/>
      <c r="C15" s="76"/>
      <c r="D15" s="76"/>
      <c r="E15" s="76"/>
      <c r="F15" s="76"/>
      <c r="G15" s="76"/>
      <c r="H15" s="76"/>
      <c r="I15" s="76"/>
      <c r="J15" s="79"/>
    </row>
    <row r="16" spans="1:13" ht="22.5" customHeight="1" x14ac:dyDescent="0.2">
      <c r="A16" s="78"/>
      <c r="B16" s="76"/>
      <c r="C16" s="76"/>
      <c r="D16" s="76"/>
      <c r="E16" s="76"/>
      <c r="F16" s="76"/>
      <c r="G16" s="76"/>
      <c r="H16" s="76"/>
      <c r="I16" s="76"/>
      <c r="J16" s="79"/>
    </row>
    <row r="17" spans="1:10" x14ac:dyDescent="0.2">
      <c r="A17" s="78"/>
      <c r="B17" s="76"/>
      <c r="C17" s="76"/>
      <c r="D17" s="76"/>
      <c r="E17" s="76"/>
      <c r="F17" s="76"/>
      <c r="G17" s="76"/>
      <c r="H17" s="76"/>
      <c r="I17" s="76"/>
      <c r="J17" s="79"/>
    </row>
    <row r="18" spans="1:10" x14ac:dyDescent="0.2">
      <c r="A18" s="78"/>
      <c r="B18" s="76"/>
      <c r="C18" s="76"/>
      <c r="D18" s="76"/>
      <c r="E18" s="76"/>
      <c r="F18" s="76"/>
      <c r="G18" s="76"/>
      <c r="H18" s="76"/>
      <c r="I18" s="76"/>
      <c r="J18" s="79"/>
    </row>
    <row r="19" spans="1:10" x14ac:dyDescent="0.2">
      <c r="A19" s="78"/>
      <c r="B19" s="76"/>
      <c r="C19" s="76"/>
      <c r="D19" s="76"/>
      <c r="E19" s="76"/>
      <c r="F19" s="76"/>
      <c r="G19" s="76"/>
      <c r="H19" s="76"/>
      <c r="I19" s="76"/>
      <c r="J19" s="79"/>
    </row>
    <row r="20" spans="1:10" x14ac:dyDescent="0.2">
      <c r="A20" s="78"/>
      <c r="B20" s="76"/>
      <c r="C20" s="76"/>
      <c r="D20" s="76"/>
      <c r="E20" s="76"/>
      <c r="F20" s="76"/>
      <c r="G20" s="76"/>
      <c r="H20" s="76"/>
      <c r="I20" s="76"/>
      <c r="J20" s="79"/>
    </row>
    <row r="21" spans="1:10" x14ac:dyDescent="0.2">
      <c r="A21" s="78"/>
      <c r="B21" s="76"/>
      <c r="C21" s="76"/>
      <c r="D21" s="76"/>
      <c r="E21" s="76"/>
      <c r="F21" s="76"/>
      <c r="G21" s="76"/>
      <c r="H21" s="76"/>
      <c r="I21" s="76"/>
      <c r="J21" s="79"/>
    </row>
    <row r="22" spans="1:10" x14ac:dyDescent="0.2">
      <c r="A22" s="78"/>
      <c r="B22" s="76"/>
      <c r="C22" s="76"/>
      <c r="D22" s="76"/>
      <c r="E22" s="76"/>
      <c r="F22" s="76"/>
      <c r="G22" s="76"/>
      <c r="H22" s="76"/>
      <c r="I22" s="76"/>
      <c r="J22" s="79"/>
    </row>
    <row r="23" spans="1:10" x14ac:dyDescent="0.2">
      <c r="A23" s="78"/>
      <c r="B23" s="76"/>
      <c r="C23" s="76"/>
      <c r="D23" s="76"/>
      <c r="E23" s="76"/>
      <c r="F23" s="76"/>
      <c r="G23" s="76"/>
      <c r="H23" s="76"/>
      <c r="I23" s="76"/>
      <c r="J23" s="79"/>
    </row>
    <row r="24" spans="1:10" x14ac:dyDescent="0.2">
      <c r="A24" s="78"/>
      <c r="B24" s="76"/>
      <c r="C24" s="76"/>
      <c r="D24" s="76"/>
      <c r="E24" s="76"/>
      <c r="F24" s="76"/>
      <c r="G24" s="76"/>
      <c r="H24" s="76"/>
      <c r="I24" s="76"/>
      <c r="J24" s="79"/>
    </row>
    <row r="25" spans="1:10" x14ac:dyDescent="0.2">
      <c r="A25" s="78"/>
      <c r="B25" s="76"/>
      <c r="C25" s="76"/>
      <c r="D25" s="76"/>
      <c r="E25" s="76"/>
      <c r="F25" s="76"/>
      <c r="G25" s="76"/>
      <c r="H25" s="76"/>
      <c r="I25" s="76"/>
      <c r="J25" s="79"/>
    </row>
    <row r="26" spans="1:10" x14ac:dyDescent="0.2">
      <c r="A26" s="78"/>
      <c r="B26" s="76"/>
      <c r="C26" s="76"/>
      <c r="D26" s="76"/>
      <c r="E26" s="76"/>
      <c r="F26" s="76"/>
      <c r="G26" s="76"/>
      <c r="H26" s="76"/>
      <c r="I26" s="76"/>
      <c r="J26" s="79"/>
    </row>
    <row r="27" spans="1:10" x14ac:dyDescent="0.2">
      <c r="A27" s="78"/>
      <c r="B27" s="76"/>
      <c r="C27" s="76"/>
      <c r="D27" s="76"/>
      <c r="E27" s="76"/>
      <c r="F27" s="76"/>
      <c r="G27" s="76"/>
      <c r="H27" s="76"/>
      <c r="I27" s="76"/>
      <c r="J27" s="79"/>
    </row>
    <row r="28" spans="1:10" x14ac:dyDescent="0.2">
      <c r="A28" s="78"/>
      <c r="B28" s="76"/>
      <c r="C28" s="76"/>
      <c r="D28" s="76"/>
      <c r="E28" s="76"/>
      <c r="F28" s="76"/>
      <c r="G28" s="76"/>
      <c r="H28" s="76"/>
      <c r="I28" s="76"/>
      <c r="J28" s="79"/>
    </row>
    <row r="29" spans="1:10" ht="16.5" customHeight="1" x14ac:dyDescent="0.35">
      <c r="A29" s="78"/>
      <c r="B29" s="226"/>
      <c r="C29" s="226"/>
      <c r="D29" s="226"/>
      <c r="E29" s="226"/>
      <c r="F29" s="226"/>
      <c r="G29" s="226"/>
      <c r="H29" s="226"/>
      <c r="I29" s="226"/>
      <c r="J29" s="79"/>
    </row>
    <row r="30" spans="1:10" ht="17.25" customHeight="1" x14ac:dyDescent="0.2">
      <c r="A30" s="78"/>
      <c r="B30" s="76"/>
      <c r="C30" s="76"/>
      <c r="D30" s="76"/>
      <c r="E30" s="76"/>
      <c r="F30" s="76"/>
      <c r="G30" s="76"/>
      <c r="H30" s="76"/>
      <c r="I30" s="76"/>
      <c r="J30" s="79"/>
    </row>
    <row r="31" spans="1:10" s="225" customFormat="1" ht="22.5" customHeight="1" x14ac:dyDescent="0.35">
      <c r="A31" s="219"/>
      <c r="B31" s="220"/>
      <c r="C31" s="221"/>
      <c r="D31" s="224"/>
      <c r="E31" s="222" t="s">
        <v>363</v>
      </c>
      <c r="F31" s="220"/>
      <c r="G31" s="220"/>
      <c r="H31" s="220"/>
      <c r="I31" s="220"/>
      <c r="J31" s="223"/>
    </row>
    <row r="32" spans="1:10" ht="11.25" customHeight="1" x14ac:dyDescent="0.3">
      <c r="A32" s="227"/>
      <c r="B32" s="228"/>
      <c r="C32" s="228"/>
      <c r="D32" s="228"/>
      <c r="E32" s="228"/>
      <c r="F32" s="228"/>
      <c r="G32" s="228"/>
      <c r="H32" s="228"/>
      <c r="I32" s="228"/>
      <c r="J32" s="229"/>
    </row>
    <row r="33" spans="1:10" x14ac:dyDescent="0.2">
      <c r="A33" s="78"/>
      <c r="B33" s="76"/>
      <c r="C33" s="76"/>
      <c r="D33" s="76"/>
      <c r="E33" s="76"/>
      <c r="F33" s="76"/>
      <c r="G33" s="76"/>
      <c r="H33" s="76"/>
      <c r="I33" s="76"/>
      <c r="J33" s="79"/>
    </row>
    <row r="34" spans="1:10" x14ac:dyDescent="0.2">
      <c r="A34" s="84"/>
      <c r="B34" s="85"/>
      <c r="C34" s="85"/>
      <c r="D34" s="85"/>
      <c r="E34" s="85"/>
      <c r="F34" s="85"/>
      <c r="G34" s="85"/>
      <c r="H34" s="85"/>
      <c r="I34" s="85"/>
      <c r="J34" s="86"/>
    </row>
  </sheetData>
  <sheetProtection algorithmName="SHA-512" hashValue="qKDf/4VGvJ5XqLABhKU0IzZ915IlOhEVda96EXS8WheFI06cokWmje1L5FDm7RIdLDBwCNDgFRkpQgdwLblw7w==" saltValue="WDe7Q/4K7htVoXqPfbAfTA==" spinCount="100000" sheet="1" objects="1" selectLockedCells="1"/>
  <mergeCells count="8">
    <mergeCell ref="B29:I29"/>
    <mergeCell ref="A32:J32"/>
    <mergeCell ref="A5:J5"/>
    <mergeCell ref="A6:J6"/>
    <mergeCell ref="A9:J9"/>
    <mergeCell ref="A10:J10"/>
    <mergeCell ref="A11:J11"/>
    <mergeCell ref="A7:J7"/>
  </mergeCells>
  <hyperlinks>
    <hyperlink ref="A11" r:id="rId1" xr:uid="{00000000-0004-0000-0000-000000000000}"/>
  </hyperlinks>
  <printOptions horizontalCentered="1" verticalCentered="1"/>
  <pageMargins left="0.25" right="0.25" top="0.4" bottom="0.5" header="0.43" footer="0.25"/>
  <pageSetup orientation="portrait" horizontalDpi="1200" verticalDpi="1200" r:id="rId2"/>
  <headerFooter alignWithMargins="0">
    <oddFooter>&amp;CFlorida Office of Insurance Regulation
Market Data Collections Section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84"/>
  <sheetViews>
    <sheetView zoomScaleSheetLayoutView="100" workbookViewId="0">
      <selection activeCell="A17" sqref="A17"/>
    </sheetView>
  </sheetViews>
  <sheetFormatPr defaultColWidth="9.140625" defaultRowHeight="12.75" x14ac:dyDescent="0.3"/>
  <cols>
    <col min="1" max="1" width="130.42578125" style="53" customWidth="1"/>
    <col min="2" max="2" width="9.140625" style="53" customWidth="1"/>
    <col min="3" max="16384" width="9.140625" style="53"/>
  </cols>
  <sheetData>
    <row r="1" spans="1:10" ht="3" customHeight="1" x14ac:dyDescent="0.3">
      <c r="A1" s="52"/>
    </row>
    <row r="2" spans="1:10" ht="174.75" customHeight="1" x14ac:dyDescent="0.3">
      <c r="A2" s="54" t="s">
        <v>359</v>
      </c>
      <c r="B2" s="245"/>
      <c r="C2" s="245"/>
      <c r="D2" s="245"/>
      <c r="E2" s="245"/>
      <c r="F2" s="245"/>
      <c r="G2" s="245"/>
      <c r="H2" s="245"/>
      <c r="I2" s="245"/>
      <c r="J2" s="245"/>
    </row>
    <row r="3" spans="1:10" ht="2.25" customHeight="1" x14ac:dyDescent="0.35">
      <c r="A3" s="56"/>
      <c r="B3" s="55"/>
      <c r="C3" s="55"/>
      <c r="D3" s="55"/>
      <c r="E3" s="55"/>
    </row>
    <row r="4" spans="1:10" ht="12" customHeight="1" x14ac:dyDescent="0.25">
      <c r="A4" s="57" t="s">
        <v>4</v>
      </c>
    </row>
    <row r="5" spans="1:10" ht="33" customHeight="1" x14ac:dyDescent="0.2">
      <c r="A5" s="58" t="s">
        <v>313</v>
      </c>
    </row>
    <row r="6" spans="1:10" x14ac:dyDescent="0.2">
      <c r="A6" s="58" t="s">
        <v>4</v>
      </c>
    </row>
    <row r="7" spans="1:10" x14ac:dyDescent="0.2">
      <c r="A7" s="58" t="s">
        <v>5</v>
      </c>
    </row>
    <row r="8" spans="1:10" x14ac:dyDescent="0.2">
      <c r="A8" s="58" t="s">
        <v>4</v>
      </c>
    </row>
    <row r="9" spans="1:10" ht="14.25" x14ac:dyDescent="0.2">
      <c r="A9" s="59" t="s">
        <v>362</v>
      </c>
    </row>
    <row r="10" spans="1:10" x14ac:dyDescent="0.2">
      <c r="A10" s="60" t="s">
        <v>4</v>
      </c>
    </row>
    <row r="11" spans="1:10" x14ac:dyDescent="0.2">
      <c r="A11" s="58" t="s">
        <v>6</v>
      </c>
    </row>
    <row r="12" spans="1:10" x14ac:dyDescent="0.2">
      <c r="A12" s="58" t="s">
        <v>4</v>
      </c>
    </row>
    <row r="13" spans="1:10" ht="29.25" customHeight="1" x14ac:dyDescent="0.2">
      <c r="A13" s="61" t="s">
        <v>210</v>
      </c>
    </row>
    <row r="14" spans="1:10" ht="15" customHeight="1" x14ac:dyDescent="0.2">
      <c r="A14" s="61" t="s">
        <v>4</v>
      </c>
    </row>
    <row r="15" spans="1:10" x14ac:dyDescent="0.2">
      <c r="A15" s="58" t="s">
        <v>7</v>
      </c>
    </row>
    <row r="16" spans="1:10" x14ac:dyDescent="0.2">
      <c r="A16" s="58" t="s">
        <v>4</v>
      </c>
    </row>
    <row r="17" spans="1:1" x14ac:dyDescent="0.2">
      <c r="A17" s="62" t="s">
        <v>347</v>
      </c>
    </row>
    <row r="18" spans="1:1" x14ac:dyDescent="0.2">
      <c r="A18" s="63"/>
    </row>
    <row r="19" spans="1:1" x14ac:dyDescent="0.2">
      <c r="A19" s="64" t="s">
        <v>360</v>
      </c>
    </row>
    <row r="20" spans="1:1" x14ac:dyDescent="0.2">
      <c r="A20" s="58" t="s">
        <v>4</v>
      </c>
    </row>
    <row r="21" spans="1:1" hidden="1" x14ac:dyDescent="0.2">
      <c r="A21" s="58"/>
    </row>
    <row r="22" spans="1:1" ht="18" hidden="1" x14ac:dyDescent="0.25">
      <c r="A22" s="91" t="s">
        <v>348</v>
      </c>
    </row>
    <row r="23" spans="1:1" ht="15" hidden="1" customHeight="1" x14ac:dyDescent="0.2">
      <c r="A23" s="92" t="s">
        <v>296</v>
      </c>
    </row>
    <row r="24" spans="1:1" ht="16.5" hidden="1" customHeight="1" x14ac:dyDescent="0.2">
      <c r="A24" s="92" t="s">
        <v>297</v>
      </c>
    </row>
    <row r="25" spans="1:1" ht="16.5" hidden="1" customHeight="1" x14ac:dyDescent="0.2">
      <c r="A25" s="92" t="s">
        <v>298</v>
      </c>
    </row>
    <row r="26" spans="1:1" hidden="1" x14ac:dyDescent="0.2">
      <c r="A26" s="92" t="s">
        <v>299</v>
      </c>
    </row>
    <row r="27" spans="1:1" ht="28.5" hidden="1" customHeight="1" x14ac:dyDescent="0.2">
      <c r="A27" s="92" t="s">
        <v>301</v>
      </c>
    </row>
    <row r="28" spans="1:1" ht="26.25" hidden="1" customHeight="1" x14ac:dyDescent="0.2">
      <c r="A28" s="92" t="s">
        <v>304</v>
      </c>
    </row>
    <row r="29" spans="1:1" ht="27.75" hidden="1" customHeight="1" x14ac:dyDescent="0.2">
      <c r="A29" s="92" t="s">
        <v>303</v>
      </c>
    </row>
    <row r="30" spans="1:1" ht="29.25" hidden="1" customHeight="1" x14ac:dyDescent="0.2">
      <c r="A30" s="92" t="s">
        <v>312</v>
      </c>
    </row>
    <row r="31" spans="1:1" ht="24" hidden="1" customHeight="1" x14ac:dyDescent="0.2">
      <c r="A31" s="134" t="s">
        <v>4</v>
      </c>
    </row>
    <row r="32" spans="1:1" ht="18" x14ac:dyDescent="0.25">
      <c r="A32" s="135" t="s">
        <v>8</v>
      </c>
    </row>
    <row r="33" spans="1:1" ht="63" customHeight="1" x14ac:dyDescent="0.3">
      <c r="A33" s="136" t="s">
        <v>314</v>
      </c>
    </row>
    <row r="34" spans="1:1" x14ac:dyDescent="0.2">
      <c r="A34" s="132"/>
    </row>
    <row r="35" spans="1:1" x14ac:dyDescent="0.2">
      <c r="A35" s="133" t="s">
        <v>9</v>
      </c>
    </row>
    <row r="36" spans="1:1" x14ac:dyDescent="0.2">
      <c r="A36" s="133" t="s">
        <v>10</v>
      </c>
    </row>
    <row r="37" spans="1:1" x14ac:dyDescent="0.2">
      <c r="A37" s="133" t="s">
        <v>11</v>
      </c>
    </row>
    <row r="38" spans="1:1" x14ac:dyDescent="0.2">
      <c r="A38" s="133" t="s">
        <v>12</v>
      </c>
    </row>
    <row r="39" spans="1:1" x14ac:dyDescent="0.2">
      <c r="A39" s="133" t="s">
        <v>13</v>
      </c>
    </row>
    <row r="40" spans="1:1" x14ac:dyDescent="0.2">
      <c r="A40" s="133" t="s">
        <v>14</v>
      </c>
    </row>
    <row r="41" spans="1:1" x14ac:dyDescent="0.2">
      <c r="A41" s="133" t="s">
        <v>15</v>
      </c>
    </row>
    <row r="42" spans="1:1" x14ac:dyDescent="0.2">
      <c r="A42" s="133" t="s">
        <v>16</v>
      </c>
    </row>
    <row r="43" spans="1:1" x14ac:dyDescent="0.2">
      <c r="A43" s="133" t="s">
        <v>17</v>
      </c>
    </row>
    <row r="44" spans="1:1" x14ac:dyDescent="0.2">
      <c r="A44" s="133" t="s">
        <v>18</v>
      </c>
    </row>
    <row r="45" spans="1:1" x14ac:dyDescent="0.2">
      <c r="A45" s="133" t="s">
        <v>19</v>
      </c>
    </row>
    <row r="46" spans="1:1" x14ac:dyDescent="0.2">
      <c r="A46" s="133" t="s">
        <v>20</v>
      </c>
    </row>
    <row r="47" spans="1:1" x14ac:dyDescent="0.2">
      <c r="A47" s="133" t="s">
        <v>21</v>
      </c>
    </row>
    <row r="48" spans="1:1" x14ac:dyDescent="0.2">
      <c r="A48" s="133" t="s">
        <v>22</v>
      </c>
    </row>
    <row r="49" spans="1:1" x14ac:dyDescent="0.2">
      <c r="A49" s="133" t="s">
        <v>23</v>
      </c>
    </row>
    <row r="50" spans="1:1" x14ac:dyDescent="0.2">
      <c r="A50" s="133" t="s">
        <v>24</v>
      </c>
    </row>
    <row r="51" spans="1:1" x14ac:dyDescent="0.2">
      <c r="A51" s="133" t="s">
        <v>25</v>
      </c>
    </row>
    <row r="52" spans="1:1" x14ac:dyDescent="0.2">
      <c r="A52" s="133" t="s">
        <v>26</v>
      </c>
    </row>
    <row r="53" spans="1:1" x14ac:dyDescent="0.2">
      <c r="A53" s="133" t="s">
        <v>27</v>
      </c>
    </row>
    <row r="54" spans="1:1" x14ac:dyDescent="0.2">
      <c r="A54" s="133" t="s">
        <v>28</v>
      </c>
    </row>
    <row r="55" spans="1:1" s="218" customFormat="1" x14ac:dyDescent="0.2">
      <c r="A55" s="133" t="s">
        <v>307</v>
      </c>
    </row>
    <row r="56" spans="1:1" s="218" customFormat="1" x14ac:dyDescent="0.2">
      <c r="A56" s="133" t="s">
        <v>308</v>
      </c>
    </row>
    <row r="57" spans="1:1" s="218" customFormat="1" x14ac:dyDescent="0.2">
      <c r="A57" s="133" t="s">
        <v>309</v>
      </c>
    </row>
    <row r="58" spans="1:1" s="218" customFormat="1" x14ac:dyDescent="0.2">
      <c r="A58" s="133" t="s">
        <v>310</v>
      </c>
    </row>
    <row r="59" spans="1:1" s="218" customFormat="1" x14ac:dyDescent="0.2">
      <c r="A59" s="133" t="s">
        <v>311</v>
      </c>
    </row>
    <row r="60" spans="1:1" x14ac:dyDescent="0.2">
      <c r="A60" s="133"/>
    </row>
    <row r="61" spans="1:1" hidden="1" x14ac:dyDescent="0.2">
      <c r="A61" s="133"/>
    </row>
    <row r="62" spans="1:1" ht="25.5" x14ac:dyDescent="0.2">
      <c r="A62" s="137" t="s">
        <v>358</v>
      </c>
    </row>
    <row r="63" spans="1:1" x14ac:dyDescent="0.2">
      <c r="A63" s="133"/>
    </row>
    <row r="64" spans="1:1" hidden="1" x14ac:dyDescent="0.2">
      <c r="A64" s="133" t="s">
        <v>29</v>
      </c>
    </row>
    <row r="65" spans="1:1" ht="18" x14ac:dyDescent="0.25">
      <c r="A65" s="66" t="s">
        <v>323</v>
      </c>
    </row>
    <row r="66" spans="1:1" x14ac:dyDescent="0.2">
      <c r="A66" s="138"/>
    </row>
    <row r="67" spans="1:1" x14ac:dyDescent="0.2">
      <c r="A67" s="138" t="s">
        <v>211</v>
      </c>
    </row>
    <row r="68" spans="1:1" x14ac:dyDescent="0.2">
      <c r="A68" s="139" t="s">
        <v>329</v>
      </c>
    </row>
    <row r="69" spans="1:1" x14ac:dyDescent="0.2">
      <c r="A69" s="140" t="s">
        <v>30</v>
      </c>
    </row>
    <row r="70" spans="1:1" x14ac:dyDescent="0.2">
      <c r="A70" s="141" t="s">
        <v>330</v>
      </c>
    </row>
    <row r="71" spans="1:1" x14ac:dyDescent="0.2">
      <c r="A71" s="140" t="s">
        <v>30</v>
      </c>
    </row>
    <row r="72" spans="1:1" x14ac:dyDescent="0.2">
      <c r="A72" s="141" t="s">
        <v>212</v>
      </c>
    </row>
    <row r="73" spans="1:1" x14ac:dyDescent="0.2">
      <c r="A73" s="139" t="s">
        <v>31</v>
      </c>
    </row>
    <row r="74" spans="1:1" x14ac:dyDescent="0.2">
      <c r="A74" s="140" t="s">
        <v>30</v>
      </c>
    </row>
    <row r="75" spans="1:1" x14ac:dyDescent="0.2">
      <c r="A75" s="141" t="s">
        <v>305</v>
      </c>
    </row>
    <row r="76" spans="1:1" x14ac:dyDescent="0.2">
      <c r="A76" s="139" t="s">
        <v>31</v>
      </c>
    </row>
    <row r="77" spans="1:1" x14ac:dyDescent="0.2">
      <c r="A77" s="139"/>
    </row>
    <row r="78" spans="1:1" x14ac:dyDescent="0.2">
      <c r="A78" s="138" t="s">
        <v>213</v>
      </c>
    </row>
    <row r="79" spans="1:1" x14ac:dyDescent="0.2">
      <c r="A79" s="142" t="s">
        <v>214</v>
      </c>
    </row>
    <row r="80" spans="1:1" x14ac:dyDescent="0.2">
      <c r="A80" s="142" t="s">
        <v>215</v>
      </c>
    </row>
    <row r="81" spans="1:1" x14ac:dyDescent="0.2">
      <c r="A81" s="142" t="s">
        <v>306</v>
      </c>
    </row>
    <row r="82" spans="1:1" ht="12.75" customHeight="1" x14ac:dyDescent="0.2">
      <c r="A82" s="65"/>
    </row>
    <row r="83" spans="1:1" x14ac:dyDescent="0.3">
      <c r="A83" s="53" t="s">
        <v>32</v>
      </c>
    </row>
    <row r="84" spans="1:1" ht="18" x14ac:dyDescent="0.25">
      <c r="A84" s="66" t="s">
        <v>323</v>
      </c>
    </row>
  </sheetData>
  <sheetProtection algorithmName="SHA-512" hashValue="n7MF96XUU6gk+tOaR2VpXXGrP0yZJ4byaNZD+lL0VaRFnwLbzORrOCngAP4MSL9rsFia+Ogbbbgyjm2EjhY88w==" saltValue="BBcpRAIhqUZ6wG930kcTnA==" spinCount="100000" sheet="1" selectLockedCells="1"/>
  <mergeCells count="1">
    <mergeCell ref="B2:J2"/>
  </mergeCells>
  <hyperlinks>
    <hyperlink ref="A65" r:id="rId1" xr:uid="{00000000-0004-0000-0100-000000000000}"/>
    <hyperlink ref="A84" r:id="rId2" xr:uid="{00000000-0004-0000-0100-000001000000}"/>
  </hyperlinks>
  <printOptions horizontalCentered="1" verticalCentered="1"/>
  <pageMargins left="0.25" right="0.25" top="0.44" bottom="0.5" header="0.25" footer="0.17"/>
  <pageSetup scale="10" orientation="portrait" horizontalDpi="1200" verticalDpi="1200" r:id="rId3"/>
  <headerFooter alignWithMargins="0">
    <oddFooter>&amp;CFlorida Office of Insurance Regulation
Market Data Collections Section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4659260841701"/>
  </sheetPr>
  <dimension ref="A1:M76"/>
  <sheetViews>
    <sheetView topLeftCell="I2" workbookViewId="0">
      <selection activeCell="J7" sqref="J7"/>
    </sheetView>
  </sheetViews>
  <sheetFormatPr defaultColWidth="9.140625" defaultRowHeight="18.75" x14ac:dyDescent="0.3"/>
  <cols>
    <col min="1" max="1" width="10" hidden="1" customWidth="1"/>
    <col min="2" max="2" width="8.28515625" hidden="1" customWidth="1"/>
    <col min="3" max="3" width="7.5703125" hidden="1" customWidth="1"/>
    <col min="4" max="4" width="5" hidden="1" customWidth="1"/>
    <col min="5" max="5" width="8.42578125" hidden="1" customWidth="1"/>
    <col min="6" max="6" width="9.5703125" hidden="1" customWidth="1"/>
    <col min="7" max="7" width="3.85546875" hidden="1" customWidth="1"/>
    <col min="8" max="8" width="7.7109375" hidden="1" customWidth="1"/>
    <col min="9" max="9" width="80.7109375" style="67" customWidth="1"/>
    <col min="10" max="10" width="40.7109375" style="67" customWidth="1"/>
    <col min="11" max="11" width="17.140625" style="67" customWidth="1"/>
    <col min="12" max="12" width="9.140625" style="67" customWidth="1"/>
    <col min="13" max="13" width="13.7109375" style="67" hidden="1" customWidth="1"/>
    <col min="14" max="14" width="9.140625" style="67" customWidth="1"/>
    <col min="15" max="16384" width="9.140625" style="67"/>
  </cols>
  <sheetData>
    <row r="1" spans="1:11" ht="19.5" hidden="1" x14ac:dyDescent="0.35">
      <c r="A1" s="206"/>
      <c r="B1" s="206"/>
      <c r="C1" s="206"/>
      <c r="D1" s="207"/>
      <c r="E1" s="206"/>
      <c r="F1" s="206"/>
      <c r="G1" s="206"/>
      <c r="H1" s="206"/>
      <c r="I1" s="6">
        <v>1</v>
      </c>
      <c r="J1" s="6">
        <f>I1+1</f>
        <v>2</v>
      </c>
    </row>
    <row r="2" spans="1:11" ht="18" customHeight="1" x14ac:dyDescent="0.3">
      <c r="I2" s="246" t="s">
        <v>33</v>
      </c>
      <c r="J2" s="247"/>
      <c r="K2" s="252" t="s">
        <v>34</v>
      </c>
    </row>
    <row r="3" spans="1:11" ht="24" customHeight="1" x14ac:dyDescent="0.3">
      <c r="I3" s="248"/>
      <c r="J3" s="249"/>
      <c r="K3" s="253"/>
    </row>
    <row r="4" spans="1:11" ht="54" customHeight="1" x14ac:dyDescent="0.3">
      <c r="A4" s="254" t="s">
        <v>349</v>
      </c>
      <c r="B4" s="254"/>
      <c r="C4" s="254"/>
      <c r="D4" s="254"/>
      <c r="E4" s="254"/>
      <c r="F4" s="254"/>
      <c r="G4" s="254"/>
      <c r="H4" s="255"/>
      <c r="I4" s="250"/>
      <c r="J4" s="251"/>
      <c r="K4" s="68" t="s">
        <v>35</v>
      </c>
    </row>
    <row r="5" spans="1:11" x14ac:dyDescent="0.3">
      <c r="A5" s="208" t="s">
        <v>350</v>
      </c>
      <c r="B5" s="208" t="s">
        <v>290</v>
      </c>
      <c r="C5" s="208" t="s">
        <v>291</v>
      </c>
      <c r="D5" s="208" t="s">
        <v>351</v>
      </c>
      <c r="E5" s="208" t="s">
        <v>352</v>
      </c>
      <c r="F5" s="208" t="s">
        <v>353</v>
      </c>
      <c r="G5" s="208" t="s">
        <v>354</v>
      </c>
      <c r="H5" s="209" t="s">
        <v>355</v>
      </c>
      <c r="I5" s="69" t="s">
        <v>36</v>
      </c>
      <c r="J5" s="69" t="s">
        <v>37</v>
      </c>
      <c r="K5" s="69" t="s">
        <v>38</v>
      </c>
    </row>
    <row r="6" spans="1:11" x14ac:dyDescent="0.3">
      <c r="A6" s="210">
        <v>1</v>
      </c>
      <c r="B6" s="210"/>
      <c r="C6" s="210"/>
      <c r="D6" s="210"/>
      <c r="E6" s="210"/>
      <c r="F6" s="210"/>
      <c r="G6" s="210"/>
      <c r="H6" s="210"/>
      <c r="I6" s="194" t="s">
        <v>39</v>
      </c>
      <c r="J6" s="195" t="s">
        <v>366</v>
      </c>
      <c r="K6" s="193" t="b">
        <v>1</v>
      </c>
    </row>
    <row r="7" spans="1:11" ht="39" customHeight="1" x14ac:dyDescent="0.3">
      <c r="A7" s="210">
        <v>2</v>
      </c>
      <c r="B7" s="210"/>
      <c r="C7" s="210"/>
      <c r="D7" s="210"/>
      <c r="E7" s="210"/>
      <c r="F7" s="210"/>
      <c r="G7" s="210"/>
      <c r="H7" s="210"/>
      <c r="I7" s="196" t="s">
        <v>40</v>
      </c>
      <c r="J7" s="198"/>
      <c r="K7" s="193" t="b">
        <f>IF(ISBLANK(J7),FALSE,TRUE)</f>
        <v>0</v>
      </c>
    </row>
    <row r="8" spans="1:11" x14ac:dyDescent="0.3">
      <c r="A8" s="210">
        <v>3</v>
      </c>
      <c r="B8" s="210"/>
      <c r="C8" s="210"/>
      <c r="D8" s="210"/>
      <c r="E8" s="210"/>
      <c r="F8" s="210"/>
      <c r="G8" s="210"/>
      <c r="H8" s="210"/>
      <c r="I8" s="196" t="s">
        <v>41</v>
      </c>
      <c r="J8" s="199"/>
      <c r="K8" s="193" t="b">
        <f t="shared" ref="K8:K15" si="0">IF(ISBLANK(J8),FALSE,TRUE)</f>
        <v>0</v>
      </c>
    </row>
    <row r="9" spans="1:11" x14ac:dyDescent="0.3">
      <c r="A9" s="210">
        <v>4</v>
      </c>
      <c r="B9" s="210"/>
      <c r="C9" s="210"/>
      <c r="D9" s="210"/>
      <c r="E9" s="210"/>
      <c r="F9" s="210"/>
      <c r="G9" s="210"/>
      <c r="H9" s="210"/>
      <c r="I9" s="196" t="s">
        <v>42</v>
      </c>
      <c r="J9" s="200"/>
      <c r="K9" s="193" t="b">
        <f>IF(ISBLANK(J9),FALSE,TRUE)</f>
        <v>0</v>
      </c>
    </row>
    <row r="10" spans="1:11" x14ac:dyDescent="0.3">
      <c r="A10" s="210">
        <v>5</v>
      </c>
      <c r="B10" s="210"/>
      <c r="C10" s="210"/>
      <c r="D10" s="210"/>
      <c r="E10" s="210"/>
      <c r="F10" s="210"/>
      <c r="G10" s="210"/>
      <c r="H10" s="210"/>
      <c r="I10" s="196" t="s">
        <v>43</v>
      </c>
      <c r="J10" s="198"/>
      <c r="K10" s="193" t="b">
        <f t="shared" ref="K10" si="1">IF(ISBLANK(J10),FALSE,TRUE)</f>
        <v>0</v>
      </c>
    </row>
    <row r="11" spans="1:11" x14ac:dyDescent="0.3">
      <c r="A11" s="210">
        <v>6</v>
      </c>
      <c r="B11" s="210"/>
      <c r="C11" s="210"/>
      <c r="D11" s="210"/>
      <c r="E11" s="210"/>
      <c r="F11" s="210"/>
      <c r="G11" s="210"/>
      <c r="H11" s="210"/>
      <c r="I11" s="196" t="s">
        <v>345</v>
      </c>
      <c r="J11" s="204"/>
      <c r="K11" s="193" t="b">
        <f>IF(ISBLANK(J11),FALSE,TRUE)</f>
        <v>0</v>
      </c>
    </row>
    <row r="12" spans="1:11" x14ac:dyDescent="0.3">
      <c r="A12" s="210">
        <v>7</v>
      </c>
      <c r="B12" s="210"/>
      <c r="C12" s="210"/>
      <c r="D12" s="210"/>
      <c r="E12" s="210"/>
      <c r="F12" s="210"/>
      <c r="G12" s="210"/>
      <c r="H12" s="210"/>
      <c r="I12" s="196" t="s">
        <v>344</v>
      </c>
      <c r="J12" s="205"/>
      <c r="K12" s="193" t="b">
        <f>IF(ISBLANK(J12),FALSE,TRUE)</f>
        <v>0</v>
      </c>
    </row>
    <row r="13" spans="1:11" x14ac:dyDescent="0.3">
      <c r="A13" s="210">
        <v>8</v>
      </c>
      <c r="B13" s="210"/>
      <c r="C13" s="210"/>
      <c r="D13" s="210"/>
      <c r="E13" s="210"/>
      <c r="F13" s="210"/>
      <c r="G13" s="210"/>
      <c r="H13" s="210"/>
      <c r="I13" s="196" t="s">
        <v>346</v>
      </c>
      <c r="J13" s="203"/>
      <c r="K13" s="193" t="b">
        <f t="shared" si="0"/>
        <v>0</v>
      </c>
    </row>
    <row r="14" spans="1:11" x14ac:dyDescent="0.3">
      <c r="A14" s="210">
        <v>9</v>
      </c>
      <c r="B14" s="210"/>
      <c r="C14" s="210"/>
      <c r="D14" s="210"/>
      <c r="E14" s="210"/>
      <c r="F14" s="210"/>
      <c r="G14" s="210"/>
      <c r="H14" s="210"/>
      <c r="I14" s="196" t="s">
        <v>44</v>
      </c>
      <c r="J14" s="201"/>
      <c r="K14" s="193" t="b">
        <f t="shared" si="0"/>
        <v>0</v>
      </c>
    </row>
    <row r="15" spans="1:11" x14ac:dyDescent="0.3">
      <c r="A15" s="210">
        <v>10</v>
      </c>
      <c r="B15" s="210"/>
      <c r="C15" s="210"/>
      <c r="D15" s="210"/>
      <c r="E15" s="210"/>
      <c r="F15" s="210"/>
      <c r="G15" s="210"/>
      <c r="H15" s="210"/>
      <c r="I15" s="197" t="s">
        <v>45</v>
      </c>
      <c r="J15" s="202"/>
      <c r="K15" s="193" t="b">
        <f t="shared" si="0"/>
        <v>0</v>
      </c>
    </row>
    <row r="16" spans="1:11" x14ac:dyDescent="0.3">
      <c r="A16" s="210"/>
      <c r="B16" s="210"/>
      <c r="C16" s="210"/>
      <c r="D16" s="210"/>
      <c r="E16" s="210"/>
      <c r="F16" s="210"/>
      <c r="G16" s="210"/>
      <c r="H16" s="210"/>
    </row>
    <row r="17" spans="1:13" x14ac:dyDescent="0.3">
      <c r="A17" s="210"/>
      <c r="B17" s="210"/>
      <c r="C17" s="210"/>
      <c r="D17" s="210"/>
      <c r="E17" s="210"/>
      <c r="F17" s="210"/>
      <c r="G17" s="210"/>
      <c r="H17" s="210"/>
      <c r="M17" s="70" t="s">
        <v>46</v>
      </c>
    </row>
    <row r="18" spans="1:13" x14ac:dyDescent="0.3">
      <c r="M18" s="70" t="s">
        <v>47</v>
      </c>
    </row>
    <row r="19" spans="1:13" x14ac:dyDescent="0.3">
      <c r="M19" s="70" t="s">
        <v>48</v>
      </c>
    </row>
    <row r="20" spans="1:13" x14ac:dyDescent="0.3">
      <c r="M20" s="70" t="s">
        <v>49</v>
      </c>
    </row>
    <row r="21" spans="1:13" x14ac:dyDescent="0.3">
      <c r="M21" s="70" t="s">
        <v>50</v>
      </c>
    </row>
    <row r="22" spans="1:13" x14ac:dyDescent="0.3">
      <c r="M22" s="70" t="s">
        <v>51</v>
      </c>
    </row>
    <row r="23" spans="1:13" x14ac:dyDescent="0.3">
      <c r="M23" s="70" t="s">
        <v>52</v>
      </c>
    </row>
    <row r="24" spans="1:13" x14ac:dyDescent="0.3">
      <c r="M24" s="70" t="s">
        <v>53</v>
      </c>
    </row>
    <row r="25" spans="1:13" x14ac:dyDescent="0.3">
      <c r="M25" s="70" t="s">
        <v>54</v>
      </c>
    </row>
    <row r="26" spans="1:13" x14ac:dyDescent="0.3">
      <c r="M26" s="70" t="s">
        <v>55</v>
      </c>
    </row>
    <row r="27" spans="1:13" x14ac:dyDescent="0.3">
      <c r="M27" s="70" t="s">
        <v>56</v>
      </c>
    </row>
    <row r="28" spans="1:13" x14ac:dyDescent="0.3">
      <c r="M28" s="70" t="s">
        <v>57</v>
      </c>
    </row>
    <row r="29" spans="1:13" x14ac:dyDescent="0.3">
      <c r="M29" s="70" t="s">
        <v>58</v>
      </c>
    </row>
    <row r="30" spans="1:13" x14ac:dyDescent="0.3">
      <c r="M30" s="70" t="s">
        <v>59</v>
      </c>
    </row>
    <row r="31" spans="1:13" x14ac:dyDescent="0.3">
      <c r="M31" s="70" t="s">
        <v>60</v>
      </c>
    </row>
    <row r="32" spans="1:13" x14ac:dyDescent="0.3">
      <c r="M32" s="70" t="s">
        <v>61</v>
      </c>
    </row>
    <row r="33" spans="13:13" x14ac:dyDescent="0.3">
      <c r="M33" s="70" t="s">
        <v>62</v>
      </c>
    </row>
    <row r="34" spans="13:13" x14ac:dyDescent="0.3">
      <c r="M34" s="70" t="s">
        <v>63</v>
      </c>
    </row>
    <row r="35" spans="13:13" x14ac:dyDescent="0.3">
      <c r="M35" s="70" t="s">
        <v>64</v>
      </c>
    </row>
    <row r="36" spans="13:13" x14ac:dyDescent="0.3">
      <c r="M36" s="70" t="s">
        <v>65</v>
      </c>
    </row>
    <row r="37" spans="13:13" x14ac:dyDescent="0.3">
      <c r="M37" s="70" t="s">
        <v>66</v>
      </c>
    </row>
    <row r="38" spans="13:13" x14ac:dyDescent="0.3">
      <c r="M38" s="70" t="s">
        <v>67</v>
      </c>
    </row>
    <row r="39" spans="13:13" x14ac:dyDescent="0.3">
      <c r="M39" s="70" t="s">
        <v>68</v>
      </c>
    </row>
    <row r="40" spans="13:13" x14ac:dyDescent="0.3">
      <c r="M40" s="70" t="s">
        <v>69</v>
      </c>
    </row>
    <row r="41" spans="13:13" x14ac:dyDescent="0.3">
      <c r="M41" s="70" t="s">
        <v>70</v>
      </c>
    </row>
    <row r="42" spans="13:13" x14ac:dyDescent="0.3">
      <c r="M42" s="70" t="s">
        <v>71</v>
      </c>
    </row>
    <row r="43" spans="13:13" x14ac:dyDescent="0.3">
      <c r="M43" s="70" t="s">
        <v>72</v>
      </c>
    </row>
    <row r="44" spans="13:13" x14ac:dyDescent="0.3">
      <c r="M44" s="70" t="s">
        <v>73</v>
      </c>
    </row>
    <row r="45" spans="13:13" x14ac:dyDescent="0.3">
      <c r="M45" s="70" t="s">
        <v>74</v>
      </c>
    </row>
    <row r="46" spans="13:13" x14ac:dyDescent="0.3">
      <c r="M46" s="70" t="s">
        <v>75</v>
      </c>
    </row>
    <row r="47" spans="13:13" x14ac:dyDescent="0.3">
      <c r="M47" s="70" t="s">
        <v>76</v>
      </c>
    </row>
    <row r="48" spans="13:13" x14ac:dyDescent="0.3">
      <c r="M48" s="70" t="s">
        <v>77</v>
      </c>
    </row>
    <row r="49" spans="13:13" x14ac:dyDescent="0.3">
      <c r="M49" s="70" t="s">
        <v>78</v>
      </c>
    </row>
    <row r="50" spans="13:13" x14ac:dyDescent="0.3">
      <c r="M50" s="70" t="s">
        <v>79</v>
      </c>
    </row>
    <row r="51" spans="13:13" x14ac:dyDescent="0.3">
      <c r="M51" s="70" t="s">
        <v>80</v>
      </c>
    </row>
    <row r="52" spans="13:13" x14ac:dyDescent="0.3">
      <c r="M52" s="70" t="s">
        <v>81</v>
      </c>
    </row>
    <row r="53" spans="13:13" x14ac:dyDescent="0.3">
      <c r="M53" s="70" t="s">
        <v>82</v>
      </c>
    </row>
    <row r="54" spans="13:13" x14ac:dyDescent="0.3">
      <c r="M54" s="70" t="s">
        <v>83</v>
      </c>
    </row>
    <row r="55" spans="13:13" x14ac:dyDescent="0.3">
      <c r="M55" s="70" t="s">
        <v>84</v>
      </c>
    </row>
    <row r="56" spans="13:13" x14ac:dyDescent="0.3">
      <c r="M56" s="70" t="s">
        <v>85</v>
      </c>
    </row>
    <row r="57" spans="13:13" x14ac:dyDescent="0.3">
      <c r="M57" s="70" t="s">
        <v>86</v>
      </c>
    </row>
    <row r="58" spans="13:13" x14ac:dyDescent="0.3">
      <c r="M58" s="70" t="s">
        <v>87</v>
      </c>
    </row>
    <row r="59" spans="13:13" x14ac:dyDescent="0.3">
      <c r="M59" s="70" t="s">
        <v>88</v>
      </c>
    </row>
    <row r="60" spans="13:13" x14ac:dyDescent="0.3">
      <c r="M60" s="70" t="s">
        <v>89</v>
      </c>
    </row>
    <row r="61" spans="13:13" x14ac:dyDescent="0.3">
      <c r="M61" s="70" t="s">
        <v>90</v>
      </c>
    </row>
    <row r="62" spans="13:13" x14ac:dyDescent="0.3">
      <c r="M62" s="70" t="s">
        <v>91</v>
      </c>
    </row>
    <row r="63" spans="13:13" x14ac:dyDescent="0.3">
      <c r="M63" s="70" t="s">
        <v>92</v>
      </c>
    </row>
    <row r="64" spans="13:13" x14ac:dyDescent="0.3">
      <c r="M64" s="70" t="s">
        <v>93</v>
      </c>
    </row>
    <row r="65" spans="13:13" x14ac:dyDescent="0.3">
      <c r="M65" s="70" t="s">
        <v>94</v>
      </c>
    </row>
    <row r="66" spans="13:13" x14ac:dyDescent="0.3">
      <c r="M66" s="70" t="s">
        <v>95</v>
      </c>
    </row>
    <row r="67" spans="13:13" x14ac:dyDescent="0.3">
      <c r="M67" s="70" t="s">
        <v>96</v>
      </c>
    </row>
    <row r="68" spans="13:13" x14ac:dyDescent="0.3">
      <c r="M68" s="70" t="s">
        <v>97</v>
      </c>
    </row>
    <row r="69" spans="13:13" x14ac:dyDescent="0.3">
      <c r="M69" s="70" t="s">
        <v>98</v>
      </c>
    </row>
    <row r="70" spans="13:13" x14ac:dyDescent="0.3">
      <c r="M70" s="70" t="s">
        <v>99</v>
      </c>
    </row>
    <row r="71" spans="13:13" x14ac:dyDescent="0.3">
      <c r="M71" s="70" t="s">
        <v>100</v>
      </c>
    </row>
    <row r="72" spans="13:13" x14ac:dyDescent="0.3">
      <c r="M72" s="70" t="s">
        <v>101</v>
      </c>
    </row>
    <row r="73" spans="13:13" x14ac:dyDescent="0.3">
      <c r="M73" s="70" t="s">
        <v>102</v>
      </c>
    </row>
    <row r="74" spans="13:13" x14ac:dyDescent="0.3">
      <c r="M74" s="70" t="s">
        <v>103</v>
      </c>
    </row>
    <row r="75" spans="13:13" x14ac:dyDescent="0.3">
      <c r="M75" s="70" t="s">
        <v>104</v>
      </c>
    </row>
    <row r="76" spans="13:13" x14ac:dyDescent="0.3">
      <c r="M76" s="70" t="s">
        <v>105</v>
      </c>
    </row>
  </sheetData>
  <sheetProtection algorithmName="SHA-512" hashValue="Frtda4jw6kqA9qFuX02AKMjtcpmQPwlOQoQ3+/XY3vxTLaV2vBf5XFMC6T1hZFXqXzZxZ+fgnHYzUaZ/X3oPJQ==" saltValue="XmORe7lISR0U4JIIPwpmvg==" spinCount="100000" sheet="1" selectLockedCells="1"/>
  <mergeCells count="3">
    <mergeCell ref="I2:J4"/>
    <mergeCell ref="K2:K3"/>
    <mergeCell ref="A4:H4"/>
  </mergeCells>
  <conditionalFormatting sqref="K6:K15">
    <cfRule type="cellIs" dxfId="6" priority="1" stopIfTrue="1" operator="equal">
      <formula>FALSE</formula>
    </cfRule>
  </conditionalFormatting>
  <dataValidations count="6">
    <dataValidation type="list" allowBlank="1" showInputMessage="1" showErrorMessage="1" sqref="J14" xr:uid="{00000000-0002-0000-0200-000000000000}">
      <formula1>$M$16:$M$76</formula1>
    </dataValidation>
    <dataValidation type="list" allowBlank="1" showInputMessage="1" showErrorMessage="1" errorTitle="Invalid Reporting Period" error="Select from dropdown list." sqref="J5" xr:uid="{00000000-0002-0000-0200-000001000000}">
      <formula1>"     ,CY2006,CY2007,CY2008,CY2009,CY2010,CY2011,CY2012,CY2013,CY2014,CY2015,CY2016"</formula1>
    </dataValidation>
    <dataValidation type="textLength" allowBlank="1" showInputMessage="1" showErrorMessage="1" error="Enter the five digit NAIC Code." sqref="J11" xr:uid="{00000000-0002-0000-0200-000002000000}">
      <formula1>5</formula1>
      <formula2>5</formula2>
    </dataValidation>
    <dataValidation type="textLength" allowBlank="1" showInputMessage="1" showErrorMessage="1" error="Enter the five digit Florida Company code." sqref="J12" xr:uid="{00000000-0002-0000-0200-000003000000}">
      <formula1>5</formula1>
      <formula2>5</formula2>
    </dataValidation>
    <dataValidation type="whole" allowBlank="1" showInputMessage="1" showErrorMessage="1" error="Enter the nine digit Federal Employer Identification Number. Do not enter the hyphen." sqref="J13" xr:uid="{00000000-0002-0000-0200-000004000000}">
      <formula1>1</formula1>
      <formula2>999999999</formula2>
    </dataValidation>
    <dataValidation type="whole" allowBlank="1" showInputMessage="1" showErrorMessage="1" error="Enter only ten digits - do not enter hyphens or other characters." sqref="J9" xr:uid="{00000000-0002-0000-0200-000005000000}">
      <formula1>2011111111</formula1>
      <formula2>9999999999</formula2>
    </dataValidation>
  </dataValidations>
  <printOptions horizontalCentered="1"/>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4659260841701"/>
    <pageSetUpPr fitToPage="1"/>
  </sheetPr>
  <dimension ref="A1:DK63"/>
  <sheetViews>
    <sheetView zoomScale="60" zoomScaleNormal="60" zoomScaleSheetLayoutView="50" workbookViewId="0">
      <pane ySplit="4" topLeftCell="A5" activePane="bottomLeft" state="frozen"/>
      <selection activeCell="B7" sqref="B7"/>
      <selection pane="bottomLeft" activeCell="G6" sqref="G6"/>
    </sheetView>
  </sheetViews>
  <sheetFormatPr defaultColWidth="9.140625" defaultRowHeight="15.75" x14ac:dyDescent="0.3"/>
  <cols>
    <col min="1" max="1" width="0.140625" style="3" customWidth="1"/>
    <col min="2" max="2" width="20.7109375" style="3" hidden="1" customWidth="1"/>
    <col min="3" max="3" width="8.85546875" style="3" hidden="1" customWidth="1"/>
    <col min="4" max="4" width="13.85546875" style="3" hidden="1" customWidth="1"/>
    <col min="5" max="5" width="17.85546875" style="4" customWidth="1"/>
    <col min="6" max="6" width="74.5703125" style="3" customWidth="1"/>
    <col min="7" max="8" width="34.5703125" style="3" customWidth="1"/>
    <col min="9" max="9" width="31.85546875" style="3" customWidth="1"/>
    <col min="10" max="10" width="30.42578125" style="3" customWidth="1"/>
    <col min="11" max="11" width="23.5703125" style="3" customWidth="1"/>
    <col min="12" max="12" width="25" style="3" customWidth="1"/>
    <col min="13" max="13" width="33.5703125" style="3" customWidth="1"/>
    <col min="14" max="14" width="27" style="3" customWidth="1"/>
    <col min="15" max="15" width="31" style="3" customWidth="1"/>
    <col min="16" max="16" width="30.85546875" style="3" customWidth="1"/>
    <col min="17" max="17" width="27" style="3" customWidth="1"/>
    <col min="18" max="18" width="21.140625" style="3" customWidth="1"/>
    <col min="19" max="48" width="46.42578125" style="3" customWidth="1"/>
    <col min="49" max="116" width="9.140625" style="3" customWidth="1"/>
    <col min="117" max="16384" width="9.140625" style="3"/>
  </cols>
  <sheetData>
    <row r="1" spans="2:18" ht="26.25" hidden="1" x14ac:dyDescent="0.4">
      <c r="F1" s="5"/>
      <c r="G1" s="6"/>
      <c r="H1" s="6"/>
      <c r="I1" s="6"/>
      <c r="J1" s="6"/>
      <c r="K1" s="6"/>
      <c r="L1" s="6"/>
      <c r="M1" s="6"/>
      <c r="N1" s="6"/>
      <c r="O1" s="6"/>
      <c r="P1" s="6"/>
      <c r="Q1" s="6"/>
      <c r="R1" s="6"/>
    </row>
    <row r="2" spans="2:18" ht="136.5" customHeight="1" x14ac:dyDescent="0.3">
      <c r="B2" s="267" t="s">
        <v>106</v>
      </c>
      <c r="C2" s="267"/>
      <c r="D2" s="268"/>
      <c r="E2" s="263" t="s">
        <v>107</v>
      </c>
      <c r="F2" s="264"/>
      <c r="G2" s="261" t="s">
        <v>108</v>
      </c>
      <c r="H2" s="261" t="s">
        <v>109</v>
      </c>
      <c r="I2" s="259" t="s">
        <v>110</v>
      </c>
      <c r="J2" s="265" t="s">
        <v>320</v>
      </c>
      <c r="K2" s="261" t="s">
        <v>111</v>
      </c>
      <c r="L2" s="259" t="s">
        <v>112</v>
      </c>
      <c r="M2" s="261" t="s">
        <v>113</v>
      </c>
      <c r="N2" s="261" t="s">
        <v>114</v>
      </c>
      <c r="O2" s="261" t="s">
        <v>115</v>
      </c>
      <c r="P2" s="259" t="s">
        <v>116</v>
      </c>
      <c r="Q2" s="261" t="s">
        <v>117</v>
      </c>
      <c r="R2" s="256" t="s">
        <v>34</v>
      </c>
    </row>
    <row r="3" spans="2:18" ht="34.5" customHeight="1" x14ac:dyDescent="0.3">
      <c r="B3" s="7" t="s">
        <v>294</v>
      </c>
      <c r="C3" s="7" t="s">
        <v>292</v>
      </c>
      <c r="D3" s="7" t="s">
        <v>293</v>
      </c>
      <c r="E3" s="93"/>
      <c r="F3" s="94" t="str">
        <f>IF(ISBLANK(Contacts!J13),"",Contacts!J13)</f>
        <v/>
      </c>
      <c r="G3" s="262"/>
      <c r="H3" s="262"/>
      <c r="I3" s="260"/>
      <c r="J3" s="266"/>
      <c r="K3" s="262"/>
      <c r="L3" s="260"/>
      <c r="M3" s="262"/>
      <c r="N3" s="262"/>
      <c r="O3" s="262"/>
      <c r="P3" s="260"/>
      <c r="Q3" s="262"/>
      <c r="R3" s="257"/>
    </row>
    <row r="4" spans="2:18" s="10" customFormat="1" ht="31.5" hidden="1" x14ac:dyDescent="0.3">
      <c r="B4" s="8" t="s">
        <v>118</v>
      </c>
      <c r="C4" s="9" t="s">
        <v>290</v>
      </c>
      <c r="D4" s="9" t="s">
        <v>291</v>
      </c>
      <c r="E4" s="9" t="s">
        <v>119</v>
      </c>
      <c r="F4" s="9" t="s">
        <v>36</v>
      </c>
      <c r="G4" s="9" t="s">
        <v>120</v>
      </c>
      <c r="H4" s="9" t="s">
        <v>121</v>
      </c>
      <c r="I4" s="9" t="s">
        <v>122</v>
      </c>
      <c r="J4" s="9" t="s">
        <v>123</v>
      </c>
      <c r="K4" s="9" t="s">
        <v>124</v>
      </c>
      <c r="L4" s="9" t="s">
        <v>125</v>
      </c>
      <c r="M4" s="9" t="s">
        <v>126</v>
      </c>
      <c r="N4" s="9" t="s">
        <v>127</v>
      </c>
      <c r="O4" s="9" t="s">
        <v>128</v>
      </c>
      <c r="P4" s="9" t="s">
        <v>129</v>
      </c>
      <c r="Q4" s="9" t="s">
        <v>130</v>
      </c>
      <c r="R4" s="9" t="s">
        <v>38</v>
      </c>
    </row>
    <row r="5" spans="2:18" ht="30" customHeight="1" x14ac:dyDescent="0.3">
      <c r="B5" s="214">
        <v>0</v>
      </c>
      <c r="C5" s="11"/>
      <c r="D5" s="11"/>
      <c r="E5" s="12" t="s">
        <v>356</v>
      </c>
      <c r="F5" s="12" t="s">
        <v>131</v>
      </c>
      <c r="G5" s="13"/>
      <c r="H5" s="13"/>
      <c r="I5" s="13"/>
      <c r="J5" s="14" t="s">
        <v>132</v>
      </c>
      <c r="K5" s="14">
        <v>0</v>
      </c>
      <c r="L5" s="14"/>
      <c r="M5" s="14">
        <v>0</v>
      </c>
      <c r="N5" s="14">
        <v>0</v>
      </c>
      <c r="O5" s="14">
        <v>0</v>
      </c>
      <c r="P5" s="15">
        <v>0</v>
      </c>
      <c r="Q5" s="15">
        <v>0</v>
      </c>
      <c r="R5" s="16" t="b">
        <v>1</v>
      </c>
    </row>
    <row r="6" spans="2:18" ht="30" customHeight="1" x14ac:dyDescent="0.3">
      <c r="B6" s="11">
        <v>1</v>
      </c>
      <c r="C6" s="11"/>
      <c r="D6" s="11"/>
      <c r="E6" s="170" t="s">
        <v>133</v>
      </c>
      <c r="F6" s="17" t="s">
        <v>134</v>
      </c>
      <c r="G6" s="18"/>
      <c r="H6" s="18"/>
      <c r="I6" s="19" t="str">
        <f>IF(OR(AND(G6=0,G6&lt;&gt;""),AND(H6=0,H6&lt;&gt;"")),"Not Applicable",IF(OR(AND(G6&lt;&gt;"",H6&lt;&gt;"")),H6/G6,""))</f>
        <v/>
      </c>
      <c r="J6" s="20"/>
      <c r="K6" s="18"/>
      <c r="L6" s="21" t="str">
        <f>IF(OR(AND(G6=0,G6&lt;&gt;""),AND(K6=0,K6&lt;&gt;"")),"Not Applicable",IF(OR(AND(G6&lt;&gt;"",K6&lt;&gt;"")),K6/G6,""))</f>
        <v/>
      </c>
      <c r="M6" s="129">
        <v>0</v>
      </c>
      <c r="N6" s="22"/>
      <c r="O6" s="22"/>
      <c r="P6" s="23">
        <f>IF(OR(N6&lt;&gt;"",O6&gt;""),SUM(N6+O6),0)</f>
        <v>0</v>
      </c>
      <c r="Q6" s="24"/>
      <c r="R6" s="179" t="b">
        <f>IF((ISBLANK(G6)),FALSE,IF(ISBLANK(H6),FALSE,TRUE))</f>
        <v>0</v>
      </c>
    </row>
    <row r="7" spans="2:18" ht="30" customHeight="1" x14ac:dyDescent="0.3">
      <c r="B7" s="11">
        <v>3</v>
      </c>
      <c r="C7" s="11"/>
      <c r="D7" s="11"/>
      <c r="E7" s="170" t="s">
        <v>136</v>
      </c>
      <c r="F7" s="17" t="s">
        <v>135</v>
      </c>
      <c r="G7" s="18"/>
      <c r="H7" s="18"/>
      <c r="I7" s="19" t="str">
        <f t="shared" ref="I7:I11" si="0">IF(OR(AND(G7=0,G7&lt;&gt;""),AND(H7=0,H7&lt;&gt;"")),"Not Applicable",IF(OR(AND(G7&lt;&gt;"",H7&lt;&gt;"")),H7/G7,""))</f>
        <v/>
      </c>
      <c r="J7" s="20"/>
      <c r="K7" s="18"/>
      <c r="L7" s="21" t="str">
        <f t="shared" ref="L7:L11" si="1">IF(OR(AND(G7=0,G7&lt;&gt;""),AND(K7=0,K7&lt;&gt;"")),"Not Applicable",IF(OR(AND(G7&lt;&gt;"",K7&lt;&gt;"")),K7/G7,""))</f>
        <v/>
      </c>
      <c r="M7" s="22"/>
      <c r="N7" s="22"/>
      <c r="O7" s="22"/>
      <c r="P7" s="23">
        <f t="shared" ref="P7:P11" si="2">IF(OR(N7&lt;&gt;"",O7&gt;""),SUM(N7+O7),0)</f>
        <v>0</v>
      </c>
      <c r="Q7" s="24"/>
      <c r="R7" s="179" t="b">
        <f t="shared" ref="R7:R11" si="3">IF((ISBLANK(G7)),FALSE,IF(ISBLANK(H7),FALSE,TRUE))</f>
        <v>0</v>
      </c>
    </row>
    <row r="8" spans="2:18" ht="30" customHeight="1" x14ac:dyDescent="0.3">
      <c r="B8" s="11">
        <v>4</v>
      </c>
      <c r="C8" s="11"/>
      <c r="D8" s="11"/>
      <c r="E8" s="170" t="s">
        <v>138</v>
      </c>
      <c r="F8" s="17" t="s">
        <v>137</v>
      </c>
      <c r="G8" s="18"/>
      <c r="H8" s="18"/>
      <c r="I8" s="19" t="str">
        <f t="shared" si="0"/>
        <v/>
      </c>
      <c r="J8" s="20"/>
      <c r="K8" s="18"/>
      <c r="L8" s="21" t="str">
        <f t="shared" si="1"/>
        <v/>
      </c>
      <c r="M8" s="22"/>
      <c r="N8" s="22"/>
      <c r="O8" s="22"/>
      <c r="P8" s="23">
        <f t="shared" si="2"/>
        <v>0</v>
      </c>
      <c r="Q8" s="24"/>
      <c r="R8" s="179" t="b">
        <f t="shared" si="3"/>
        <v>0</v>
      </c>
    </row>
    <row r="9" spans="2:18" ht="30" customHeight="1" x14ac:dyDescent="0.3">
      <c r="B9" s="11">
        <v>5</v>
      </c>
      <c r="C9" s="11"/>
      <c r="D9" s="11"/>
      <c r="E9" s="171" t="s">
        <v>140</v>
      </c>
      <c r="F9" s="25" t="s">
        <v>139</v>
      </c>
      <c r="G9" s="18"/>
      <c r="H9" s="18"/>
      <c r="I9" s="19" t="str">
        <f t="shared" si="0"/>
        <v/>
      </c>
      <c r="J9" s="20"/>
      <c r="K9" s="18"/>
      <c r="L9" s="21" t="str">
        <f t="shared" si="1"/>
        <v/>
      </c>
      <c r="M9" s="22"/>
      <c r="N9" s="22"/>
      <c r="O9" s="22"/>
      <c r="P9" s="23">
        <f t="shared" si="2"/>
        <v>0</v>
      </c>
      <c r="Q9" s="24"/>
      <c r="R9" s="179" t="b">
        <f t="shared" si="3"/>
        <v>0</v>
      </c>
    </row>
    <row r="10" spans="2:18" ht="30" customHeight="1" x14ac:dyDescent="0.3">
      <c r="B10" s="11">
        <v>6</v>
      </c>
      <c r="C10" s="11"/>
      <c r="D10" s="11"/>
      <c r="E10" s="171" t="s">
        <v>142</v>
      </c>
      <c r="F10" s="25" t="s">
        <v>141</v>
      </c>
      <c r="G10" s="18"/>
      <c r="H10" s="18"/>
      <c r="I10" s="19" t="str">
        <f t="shared" si="0"/>
        <v/>
      </c>
      <c r="J10" s="20"/>
      <c r="K10" s="18"/>
      <c r="L10" s="21" t="str">
        <f t="shared" si="1"/>
        <v/>
      </c>
      <c r="M10" s="22"/>
      <c r="N10" s="22"/>
      <c r="O10" s="22"/>
      <c r="P10" s="23">
        <f t="shared" si="2"/>
        <v>0</v>
      </c>
      <c r="Q10" s="24"/>
      <c r="R10" s="179" t="b">
        <f t="shared" si="3"/>
        <v>0</v>
      </c>
    </row>
    <row r="11" spans="2:18" ht="30" customHeight="1" x14ac:dyDescent="0.3">
      <c r="B11" s="11">
        <v>7</v>
      </c>
      <c r="C11" s="11"/>
      <c r="D11" s="11"/>
      <c r="E11" s="171" t="s">
        <v>335</v>
      </c>
      <c r="F11" s="25" t="s">
        <v>143</v>
      </c>
      <c r="G11" s="18"/>
      <c r="H11" s="18"/>
      <c r="I11" s="19" t="str">
        <f t="shared" si="0"/>
        <v/>
      </c>
      <c r="J11" s="20"/>
      <c r="K11" s="18"/>
      <c r="L11" s="21" t="str">
        <f t="shared" si="1"/>
        <v/>
      </c>
      <c r="M11" s="129">
        <v>0</v>
      </c>
      <c r="N11" s="22"/>
      <c r="O11" s="22"/>
      <c r="P11" s="23">
        <f t="shared" si="2"/>
        <v>0</v>
      </c>
      <c r="Q11" s="24"/>
      <c r="R11" s="179" t="b">
        <f t="shared" si="3"/>
        <v>0</v>
      </c>
    </row>
    <row r="12" spans="2:18" ht="30" customHeight="1" x14ac:dyDescent="0.3">
      <c r="B12" s="214">
        <v>0</v>
      </c>
      <c r="C12" s="11"/>
      <c r="D12" s="11"/>
      <c r="E12" s="172"/>
      <c r="F12" s="26" t="s">
        <v>144</v>
      </c>
      <c r="G12" s="27"/>
      <c r="H12" s="27"/>
      <c r="I12" s="27"/>
      <c r="J12" s="28" t="s">
        <v>132</v>
      </c>
      <c r="K12" s="28">
        <v>0</v>
      </c>
      <c r="L12" s="28" t="s">
        <v>4</v>
      </c>
      <c r="M12" s="28">
        <v>0</v>
      </c>
      <c r="N12" s="28">
        <v>0</v>
      </c>
      <c r="O12" s="28">
        <v>0</v>
      </c>
      <c r="P12" s="29">
        <v>0</v>
      </c>
      <c r="Q12" s="29">
        <v>0</v>
      </c>
      <c r="R12" s="180" t="b">
        <v>1</v>
      </c>
    </row>
    <row r="13" spans="2:18" ht="30" customHeight="1" x14ac:dyDescent="0.3">
      <c r="B13" s="11">
        <v>8</v>
      </c>
      <c r="C13" s="11"/>
      <c r="D13" s="11"/>
      <c r="E13" s="170" t="s">
        <v>145</v>
      </c>
      <c r="F13" s="17" t="s">
        <v>134</v>
      </c>
      <c r="G13" s="18"/>
      <c r="H13" s="18"/>
      <c r="I13" s="19" t="str">
        <f>IF(OR(AND(G13=0,G13&lt;&gt;""),AND(H13=0,H13&lt;&gt;"")),"Not Applicable",IF(OR(AND(G13&lt;&gt;"",H13&lt;&gt;"")),H13/G13,""))</f>
        <v/>
      </c>
      <c r="J13" s="20"/>
      <c r="K13" s="18"/>
      <c r="L13" s="21" t="str">
        <f>IF(OR(AND(G13=0,G13&lt;&gt;""),AND(K13=0,K13&lt;&gt;"")),"Not Applicable",IF(OR(AND(G13&lt;&gt;"",K13&lt;&gt;"")),K13/G13,""))</f>
        <v/>
      </c>
      <c r="M13" s="129">
        <v>0</v>
      </c>
      <c r="N13" s="22"/>
      <c r="O13" s="22"/>
      <c r="P13" s="23">
        <f>IF(OR(N13&lt;&gt;"",O13&gt;""),SUM(N13+O13),0)</f>
        <v>0</v>
      </c>
      <c r="Q13" s="24"/>
      <c r="R13" s="179" t="b">
        <f>IF((ISBLANK(G13)),FALSE,IF(ISBLANK(H13),FALSE,TRUE))</f>
        <v>0</v>
      </c>
    </row>
    <row r="14" spans="2:18" ht="30" customHeight="1" x14ac:dyDescent="0.3">
      <c r="B14" s="11">
        <v>10</v>
      </c>
      <c r="C14" s="11"/>
      <c r="D14" s="11"/>
      <c r="E14" s="170" t="s">
        <v>336</v>
      </c>
      <c r="F14" s="17" t="s">
        <v>135</v>
      </c>
      <c r="G14" s="18"/>
      <c r="H14" s="18"/>
      <c r="I14" s="19" t="str">
        <f t="shared" ref="I14:I18" si="4">IF(OR(AND(G14=0,G14&lt;&gt;""),AND(H14=0,H14&lt;&gt;"")),"Not Applicable",IF(OR(AND(G14&lt;&gt;"",H14&lt;&gt;"")),H14/G14,""))</f>
        <v/>
      </c>
      <c r="J14" s="20"/>
      <c r="K14" s="18"/>
      <c r="L14" s="21" t="str">
        <f t="shared" ref="L14:L18" si="5">IF(OR(AND(G14=0,G14&lt;&gt;""),AND(K14=0,K14&lt;&gt;"")),"Not Applicable",IF(OR(AND(G14&lt;&gt;"",K14&lt;&gt;"")),K14/G14,""))</f>
        <v/>
      </c>
      <c r="M14" s="22"/>
      <c r="N14" s="22"/>
      <c r="O14" s="22"/>
      <c r="P14" s="23">
        <f t="shared" ref="P14:P18" si="6">IF(OR(N14&lt;&gt;"",O14&gt;""),SUM(N14+O14),0)</f>
        <v>0</v>
      </c>
      <c r="Q14" s="24"/>
      <c r="R14" s="179" t="b">
        <f t="shared" ref="R14:R18" si="7">IF((ISBLANK(G14)),FALSE,IF(ISBLANK(H14),FALSE,TRUE))</f>
        <v>0</v>
      </c>
    </row>
    <row r="15" spans="2:18" ht="30" customHeight="1" x14ac:dyDescent="0.3">
      <c r="B15" s="11">
        <v>11</v>
      </c>
      <c r="C15" s="11"/>
      <c r="D15" s="11"/>
      <c r="E15" s="170" t="s">
        <v>337</v>
      </c>
      <c r="F15" s="17" t="s">
        <v>137</v>
      </c>
      <c r="G15" s="18"/>
      <c r="H15" s="18"/>
      <c r="I15" s="19" t="str">
        <f t="shared" si="4"/>
        <v/>
      </c>
      <c r="J15" s="20"/>
      <c r="K15" s="18"/>
      <c r="L15" s="21" t="str">
        <f t="shared" si="5"/>
        <v/>
      </c>
      <c r="M15" s="22"/>
      <c r="N15" s="22"/>
      <c r="O15" s="22"/>
      <c r="P15" s="23">
        <f t="shared" si="6"/>
        <v>0</v>
      </c>
      <c r="Q15" s="24"/>
      <c r="R15" s="179" t="b">
        <f t="shared" si="7"/>
        <v>0</v>
      </c>
    </row>
    <row r="16" spans="2:18" ht="30" customHeight="1" x14ac:dyDescent="0.3">
      <c r="B16" s="11">
        <v>12</v>
      </c>
      <c r="C16" s="11"/>
      <c r="D16" s="11"/>
      <c r="E16" s="171" t="s">
        <v>338</v>
      </c>
      <c r="F16" s="25" t="s">
        <v>139</v>
      </c>
      <c r="G16" s="18"/>
      <c r="H16" s="18"/>
      <c r="I16" s="19" t="str">
        <f t="shared" si="4"/>
        <v/>
      </c>
      <c r="J16" s="20"/>
      <c r="K16" s="18"/>
      <c r="L16" s="21" t="str">
        <f t="shared" si="5"/>
        <v/>
      </c>
      <c r="M16" s="22"/>
      <c r="N16" s="22"/>
      <c r="O16" s="22"/>
      <c r="P16" s="23">
        <f t="shared" si="6"/>
        <v>0</v>
      </c>
      <c r="Q16" s="24"/>
      <c r="R16" s="179" t="b">
        <f t="shared" si="7"/>
        <v>0</v>
      </c>
    </row>
    <row r="17" spans="2:18" ht="30" customHeight="1" x14ac:dyDescent="0.3">
      <c r="B17" s="11">
        <v>13</v>
      </c>
      <c r="C17" s="11"/>
      <c r="D17" s="11"/>
      <c r="E17" s="171" t="s">
        <v>339</v>
      </c>
      <c r="F17" s="25" t="s">
        <v>141</v>
      </c>
      <c r="G17" s="18"/>
      <c r="H17" s="18"/>
      <c r="I17" s="19" t="str">
        <f t="shared" si="4"/>
        <v/>
      </c>
      <c r="J17" s="20"/>
      <c r="K17" s="18"/>
      <c r="L17" s="21" t="str">
        <f t="shared" si="5"/>
        <v/>
      </c>
      <c r="M17" s="22"/>
      <c r="N17" s="22"/>
      <c r="O17" s="22"/>
      <c r="P17" s="23">
        <f t="shared" si="6"/>
        <v>0</v>
      </c>
      <c r="Q17" s="24"/>
      <c r="R17" s="179" t="b">
        <f t="shared" si="7"/>
        <v>0</v>
      </c>
    </row>
    <row r="18" spans="2:18" ht="30" customHeight="1" x14ac:dyDescent="0.3">
      <c r="B18" s="11">
        <v>14</v>
      </c>
      <c r="C18" s="11"/>
      <c r="D18" s="11"/>
      <c r="E18" s="171" t="s">
        <v>340</v>
      </c>
      <c r="F18" s="25" t="s">
        <v>143</v>
      </c>
      <c r="G18" s="18"/>
      <c r="H18" s="18"/>
      <c r="I18" s="19" t="str">
        <f t="shared" si="4"/>
        <v/>
      </c>
      <c r="J18" s="20"/>
      <c r="K18" s="18"/>
      <c r="L18" s="21" t="str">
        <f t="shared" si="5"/>
        <v/>
      </c>
      <c r="M18" s="129">
        <v>0</v>
      </c>
      <c r="N18" s="22"/>
      <c r="O18" s="22"/>
      <c r="P18" s="23">
        <f t="shared" si="6"/>
        <v>0</v>
      </c>
      <c r="Q18" s="24"/>
      <c r="R18" s="179" t="b">
        <f t="shared" si="7"/>
        <v>0</v>
      </c>
    </row>
    <row r="19" spans="2:18" ht="30" customHeight="1" x14ac:dyDescent="0.3">
      <c r="B19" s="214">
        <v>0</v>
      </c>
      <c r="C19" s="11"/>
      <c r="D19" s="11"/>
      <c r="E19" s="172"/>
      <c r="F19" s="26" t="s">
        <v>146</v>
      </c>
      <c r="G19" s="27"/>
      <c r="H19" s="27"/>
      <c r="I19" s="27"/>
      <c r="J19" s="28" t="s">
        <v>132</v>
      </c>
      <c r="K19" s="28">
        <v>0</v>
      </c>
      <c r="L19" s="28" t="s">
        <v>4</v>
      </c>
      <c r="M19" s="28">
        <v>0</v>
      </c>
      <c r="N19" s="28">
        <v>0</v>
      </c>
      <c r="O19" s="28">
        <v>0</v>
      </c>
      <c r="P19" s="29">
        <v>0</v>
      </c>
      <c r="Q19" s="29">
        <v>0</v>
      </c>
      <c r="R19" s="180" t="b">
        <v>1</v>
      </c>
    </row>
    <row r="20" spans="2:18" ht="30" customHeight="1" x14ac:dyDescent="0.3">
      <c r="B20" s="11">
        <v>15</v>
      </c>
      <c r="C20" s="11"/>
      <c r="D20" s="11"/>
      <c r="E20" s="170" t="s">
        <v>147</v>
      </c>
      <c r="F20" s="17" t="s">
        <v>134</v>
      </c>
      <c r="G20" s="18"/>
      <c r="H20" s="18"/>
      <c r="I20" s="19" t="str">
        <f>IF(OR(AND(G20=0,G20&lt;&gt;""),AND(H20=0,H20&lt;&gt;"")),"Not Applicable",IF(OR(AND(G20&lt;&gt;"",H20&lt;&gt;"")),H20/G20,""))</f>
        <v/>
      </c>
      <c r="J20" s="20"/>
      <c r="K20" s="18"/>
      <c r="L20" s="21" t="str">
        <f>IF(OR(AND(G20=0,G20&lt;&gt;""),AND(K20=0,K20&lt;&gt;"")),"Not Applicable",IF(OR(AND(G20&lt;&gt;"",K20&lt;&gt;"")),K20/G20,""))</f>
        <v/>
      </c>
      <c r="M20" s="129">
        <v>0</v>
      </c>
      <c r="N20" s="22"/>
      <c r="O20" s="22"/>
      <c r="P20" s="23">
        <f>IF(OR(N20&lt;&gt;"",O20&gt;""),SUM(N20+O20),0)</f>
        <v>0</v>
      </c>
      <c r="Q20" s="24"/>
      <c r="R20" s="179" t="b">
        <f>IF((ISBLANK(G20)),FALSE,IF(ISBLANK(H20),FALSE,TRUE))</f>
        <v>0</v>
      </c>
    </row>
    <row r="21" spans="2:18" ht="30" customHeight="1" x14ac:dyDescent="0.3">
      <c r="B21" s="11">
        <v>16</v>
      </c>
      <c r="C21" s="11"/>
      <c r="D21" s="11"/>
      <c r="E21" s="170" t="s">
        <v>148</v>
      </c>
      <c r="F21" s="17" t="s">
        <v>149</v>
      </c>
      <c r="G21" s="18"/>
      <c r="H21" s="18"/>
      <c r="I21" s="19" t="str">
        <f t="shared" ref="I21:I26" si="8">IF(OR(AND(G21=0,G21&lt;&gt;""),AND(H21=0,H21&lt;&gt;"")),"Not Applicable",IF(OR(AND(G21&lt;&gt;"",H21&lt;&gt;"")),H21/G21,""))</f>
        <v/>
      </c>
      <c r="J21" s="20"/>
      <c r="K21" s="18"/>
      <c r="L21" s="21" t="str">
        <f t="shared" ref="L21:L26" si="9">IF(OR(AND(G21=0,G21&lt;&gt;""),AND(K21=0,K21&lt;&gt;"")),"Not Applicable",IF(OR(AND(G21&lt;&gt;"",K21&lt;&gt;"")),K21/G21,""))</f>
        <v/>
      </c>
      <c r="M21" s="129">
        <v>0</v>
      </c>
      <c r="N21" s="22"/>
      <c r="O21" s="22"/>
      <c r="P21" s="23">
        <f t="shared" ref="P21:P26" si="10">IF(OR(N21&lt;&gt;"",O21&gt;""),SUM(N21+O21),0)</f>
        <v>0</v>
      </c>
      <c r="Q21" s="24"/>
      <c r="R21" s="179" t="b">
        <f t="shared" ref="R21:R26" si="11">IF((ISBLANK(G21)),FALSE,IF(ISBLANK(H21),FALSE,TRUE))</f>
        <v>0</v>
      </c>
    </row>
    <row r="22" spans="2:18" ht="30" customHeight="1" x14ac:dyDescent="0.3">
      <c r="B22" s="11">
        <v>17</v>
      </c>
      <c r="C22" s="11"/>
      <c r="D22" s="11"/>
      <c r="E22" s="170" t="s">
        <v>150</v>
      </c>
      <c r="F22" s="17" t="s">
        <v>135</v>
      </c>
      <c r="G22" s="18"/>
      <c r="H22" s="18"/>
      <c r="I22" s="19" t="str">
        <f t="shared" si="8"/>
        <v/>
      </c>
      <c r="J22" s="20"/>
      <c r="K22" s="18"/>
      <c r="L22" s="21" t="str">
        <f t="shared" si="9"/>
        <v/>
      </c>
      <c r="M22" s="22"/>
      <c r="N22" s="22"/>
      <c r="O22" s="22"/>
      <c r="P22" s="23">
        <f t="shared" si="10"/>
        <v>0</v>
      </c>
      <c r="Q22" s="24"/>
      <c r="R22" s="179" t="b">
        <f t="shared" si="11"/>
        <v>0</v>
      </c>
    </row>
    <row r="23" spans="2:18" ht="30" customHeight="1" x14ac:dyDescent="0.3">
      <c r="B23" s="11">
        <v>18</v>
      </c>
      <c r="C23" s="11"/>
      <c r="D23" s="11"/>
      <c r="E23" s="170" t="s">
        <v>151</v>
      </c>
      <c r="F23" s="17" t="s">
        <v>137</v>
      </c>
      <c r="G23" s="18"/>
      <c r="H23" s="18"/>
      <c r="I23" s="19" t="str">
        <f t="shared" si="8"/>
        <v/>
      </c>
      <c r="J23" s="20"/>
      <c r="K23" s="18"/>
      <c r="L23" s="21" t="str">
        <f t="shared" si="9"/>
        <v/>
      </c>
      <c r="M23" s="22"/>
      <c r="N23" s="22"/>
      <c r="O23" s="22"/>
      <c r="P23" s="23">
        <f t="shared" si="10"/>
        <v>0</v>
      </c>
      <c r="Q23" s="24"/>
      <c r="R23" s="179" t="b">
        <f t="shared" si="11"/>
        <v>0</v>
      </c>
    </row>
    <row r="24" spans="2:18" ht="30" customHeight="1" x14ac:dyDescent="0.3">
      <c r="B24" s="11">
        <v>19</v>
      </c>
      <c r="C24" s="11"/>
      <c r="D24" s="11"/>
      <c r="E24" s="171" t="s">
        <v>152</v>
      </c>
      <c r="F24" s="25" t="s">
        <v>139</v>
      </c>
      <c r="G24" s="18"/>
      <c r="H24" s="18"/>
      <c r="I24" s="19" t="str">
        <f t="shared" si="8"/>
        <v/>
      </c>
      <c r="J24" s="20"/>
      <c r="K24" s="18"/>
      <c r="L24" s="21" t="str">
        <f t="shared" si="9"/>
        <v/>
      </c>
      <c r="M24" s="22"/>
      <c r="N24" s="22"/>
      <c r="O24" s="22"/>
      <c r="P24" s="23">
        <f t="shared" si="10"/>
        <v>0</v>
      </c>
      <c r="Q24" s="24"/>
      <c r="R24" s="179" t="b">
        <f t="shared" si="11"/>
        <v>0</v>
      </c>
    </row>
    <row r="25" spans="2:18" ht="30" customHeight="1" x14ac:dyDescent="0.3">
      <c r="B25" s="11">
        <v>20</v>
      </c>
      <c r="C25" s="11"/>
      <c r="D25" s="11"/>
      <c r="E25" s="171" t="s">
        <v>153</v>
      </c>
      <c r="F25" s="25" t="s">
        <v>141</v>
      </c>
      <c r="G25" s="18"/>
      <c r="H25" s="18"/>
      <c r="I25" s="19" t="str">
        <f t="shared" si="8"/>
        <v/>
      </c>
      <c r="J25" s="20"/>
      <c r="K25" s="18"/>
      <c r="L25" s="21" t="str">
        <f t="shared" si="9"/>
        <v/>
      </c>
      <c r="M25" s="22"/>
      <c r="N25" s="22"/>
      <c r="O25" s="22"/>
      <c r="P25" s="23">
        <f t="shared" si="10"/>
        <v>0</v>
      </c>
      <c r="Q25" s="24"/>
      <c r="R25" s="179" t="b">
        <f t="shared" si="11"/>
        <v>0</v>
      </c>
    </row>
    <row r="26" spans="2:18" ht="30" customHeight="1" x14ac:dyDescent="0.3">
      <c r="B26" s="11">
        <v>21</v>
      </c>
      <c r="C26" s="11"/>
      <c r="D26" s="11"/>
      <c r="E26" s="171" t="s">
        <v>154</v>
      </c>
      <c r="F26" s="25" t="s">
        <v>143</v>
      </c>
      <c r="G26" s="18"/>
      <c r="H26" s="18"/>
      <c r="I26" s="19" t="str">
        <f t="shared" si="8"/>
        <v/>
      </c>
      <c r="J26" s="20"/>
      <c r="K26" s="18"/>
      <c r="L26" s="21" t="str">
        <f t="shared" si="9"/>
        <v/>
      </c>
      <c r="M26" s="129">
        <v>0</v>
      </c>
      <c r="N26" s="22"/>
      <c r="O26" s="22"/>
      <c r="P26" s="23">
        <f t="shared" si="10"/>
        <v>0</v>
      </c>
      <c r="Q26" s="24"/>
      <c r="R26" s="179" t="b">
        <f t="shared" si="11"/>
        <v>0</v>
      </c>
    </row>
    <row r="27" spans="2:18" ht="30" customHeight="1" x14ac:dyDescent="0.3">
      <c r="B27" s="214">
        <v>0</v>
      </c>
      <c r="C27" s="11"/>
      <c r="D27" s="11"/>
      <c r="E27" s="172"/>
      <c r="F27" s="26" t="s">
        <v>155</v>
      </c>
      <c r="G27" s="27"/>
      <c r="H27" s="27"/>
      <c r="I27" s="27"/>
      <c r="J27" s="28" t="s">
        <v>132</v>
      </c>
      <c r="K27" s="28">
        <v>0</v>
      </c>
      <c r="L27" s="28" t="s">
        <v>4</v>
      </c>
      <c r="M27" s="28">
        <v>0</v>
      </c>
      <c r="N27" s="28">
        <v>0</v>
      </c>
      <c r="O27" s="28">
        <v>0</v>
      </c>
      <c r="P27" s="29">
        <v>0</v>
      </c>
      <c r="Q27" s="29">
        <v>0</v>
      </c>
      <c r="R27" s="180" t="b">
        <v>1</v>
      </c>
    </row>
    <row r="28" spans="2:18" ht="30" customHeight="1" x14ac:dyDescent="0.3">
      <c r="B28" s="11">
        <v>22</v>
      </c>
      <c r="C28" s="11"/>
      <c r="D28" s="11"/>
      <c r="E28" s="170" t="s">
        <v>156</v>
      </c>
      <c r="F28" s="17" t="s">
        <v>134</v>
      </c>
      <c r="G28" s="18"/>
      <c r="H28" s="18"/>
      <c r="I28" s="19" t="str">
        <f>IF(OR(AND(G28=0,G28&lt;&gt;""),AND(H28=0,H28&lt;&gt;"")),"Not Applicable",IF(OR(AND(G28&lt;&gt;"",H28&lt;&gt;"")),H28/G28,""))</f>
        <v/>
      </c>
      <c r="J28" s="20"/>
      <c r="K28" s="18"/>
      <c r="L28" s="21" t="str">
        <f>IF(OR(AND(G28=0,G28&lt;&gt;""),AND(K28=0,K28&lt;&gt;"")),"Not Applicable",IF(OR(AND(G28&lt;&gt;"",K28&lt;&gt;"")),K28/G28,""))</f>
        <v/>
      </c>
      <c r="M28" s="129">
        <v>0</v>
      </c>
      <c r="N28" s="22"/>
      <c r="O28" s="22"/>
      <c r="P28" s="23">
        <f>IF(OR(N28&lt;&gt;"",O28&gt;""),SUM(N28+O28),0)</f>
        <v>0</v>
      </c>
      <c r="Q28" s="24"/>
      <c r="R28" s="179" t="b">
        <f>IF((ISBLANK(G28)),FALSE,IF(ISBLANK(H28),FALSE,TRUE))</f>
        <v>0</v>
      </c>
    </row>
    <row r="29" spans="2:18" ht="30" customHeight="1" x14ac:dyDescent="0.3">
      <c r="B29" s="11">
        <v>23</v>
      </c>
      <c r="C29" s="11"/>
      <c r="D29" s="11"/>
      <c r="E29" s="170" t="s">
        <v>157</v>
      </c>
      <c r="F29" s="17" t="s">
        <v>149</v>
      </c>
      <c r="G29" s="18"/>
      <c r="H29" s="18"/>
      <c r="I29" s="19" t="str">
        <f t="shared" ref="I29:I38" si="12">IF(OR(AND(G29=0,G29&lt;&gt;""),AND(H29=0,H29&lt;&gt;"")),"Not Applicable",IF(OR(AND(G29&lt;&gt;"",H29&lt;&gt;"")),H29/G29,""))</f>
        <v/>
      </c>
      <c r="J29" s="20"/>
      <c r="K29" s="18"/>
      <c r="L29" s="21" t="str">
        <f t="shared" ref="L29:L59" si="13">IF(OR(AND(G29=0,G29&lt;&gt;""),AND(K29=0,K29&lt;&gt;"")),"Not Applicable",IF(OR(AND(G29&lt;&gt;"",K29&lt;&gt;"")),K29/G29,""))</f>
        <v/>
      </c>
      <c r="M29" s="129">
        <v>0</v>
      </c>
      <c r="N29" s="22"/>
      <c r="O29" s="22"/>
      <c r="P29" s="23">
        <f t="shared" ref="P29:P34" si="14">IF(OR(N29&lt;&gt;"",O29&gt;""),SUM(N29+O29),0)</f>
        <v>0</v>
      </c>
      <c r="Q29" s="24"/>
      <c r="R29" s="179" t="b">
        <f t="shared" ref="R29:R38" si="15">IF((ISBLANK(G29)),FALSE,IF(ISBLANK(H29),FALSE,TRUE))</f>
        <v>0</v>
      </c>
    </row>
    <row r="30" spans="2:18" ht="30" customHeight="1" x14ac:dyDescent="0.3">
      <c r="B30" s="11">
        <v>24</v>
      </c>
      <c r="C30" s="11"/>
      <c r="D30" s="11"/>
      <c r="E30" s="170" t="s">
        <v>158</v>
      </c>
      <c r="F30" s="17" t="s">
        <v>135</v>
      </c>
      <c r="G30" s="18"/>
      <c r="H30" s="18"/>
      <c r="I30" s="19" t="str">
        <f t="shared" si="12"/>
        <v/>
      </c>
      <c r="J30" s="20"/>
      <c r="K30" s="18"/>
      <c r="L30" s="21" t="str">
        <f t="shared" si="13"/>
        <v/>
      </c>
      <c r="M30" s="22"/>
      <c r="N30" s="22"/>
      <c r="O30" s="22"/>
      <c r="P30" s="23">
        <f t="shared" si="14"/>
        <v>0</v>
      </c>
      <c r="Q30" s="24"/>
      <c r="R30" s="179" t="b">
        <f t="shared" si="15"/>
        <v>0</v>
      </c>
    </row>
    <row r="31" spans="2:18" ht="30" customHeight="1" x14ac:dyDescent="0.3">
      <c r="B31" s="11">
        <v>25</v>
      </c>
      <c r="C31" s="11"/>
      <c r="D31" s="11"/>
      <c r="E31" s="170" t="s">
        <v>159</v>
      </c>
      <c r="F31" s="17" t="s">
        <v>137</v>
      </c>
      <c r="G31" s="18"/>
      <c r="H31" s="18"/>
      <c r="I31" s="19" t="str">
        <f t="shared" si="12"/>
        <v/>
      </c>
      <c r="J31" s="20"/>
      <c r="K31" s="18"/>
      <c r="L31" s="21" t="str">
        <f t="shared" si="13"/>
        <v/>
      </c>
      <c r="M31" s="22"/>
      <c r="N31" s="22"/>
      <c r="O31" s="22"/>
      <c r="P31" s="23">
        <f t="shared" si="14"/>
        <v>0</v>
      </c>
      <c r="Q31" s="24"/>
      <c r="R31" s="179" t="b">
        <f t="shared" si="15"/>
        <v>0</v>
      </c>
    </row>
    <row r="32" spans="2:18" ht="30" customHeight="1" x14ac:dyDescent="0.3">
      <c r="B32" s="11">
        <v>26</v>
      </c>
      <c r="C32" s="11"/>
      <c r="D32" s="11"/>
      <c r="E32" s="171" t="s">
        <v>160</v>
      </c>
      <c r="F32" s="25" t="s">
        <v>139</v>
      </c>
      <c r="G32" s="18"/>
      <c r="H32" s="18"/>
      <c r="I32" s="19" t="str">
        <f t="shared" si="12"/>
        <v/>
      </c>
      <c r="J32" s="20"/>
      <c r="K32" s="18"/>
      <c r="L32" s="21" t="str">
        <f t="shared" si="13"/>
        <v/>
      </c>
      <c r="M32" s="22"/>
      <c r="N32" s="22"/>
      <c r="O32" s="22"/>
      <c r="P32" s="23">
        <f t="shared" si="14"/>
        <v>0</v>
      </c>
      <c r="Q32" s="24"/>
      <c r="R32" s="179" t="b">
        <f t="shared" si="15"/>
        <v>0</v>
      </c>
    </row>
    <row r="33" spans="1:18" ht="30" customHeight="1" x14ac:dyDescent="0.3">
      <c r="B33" s="11">
        <v>27</v>
      </c>
      <c r="C33" s="11"/>
      <c r="D33" s="11"/>
      <c r="E33" s="171" t="s">
        <v>161</v>
      </c>
      <c r="F33" s="25" t="s">
        <v>141</v>
      </c>
      <c r="G33" s="18"/>
      <c r="H33" s="18"/>
      <c r="I33" s="19" t="str">
        <f t="shared" si="12"/>
        <v/>
      </c>
      <c r="J33" s="20"/>
      <c r="K33" s="18"/>
      <c r="L33" s="21" t="str">
        <f t="shared" si="13"/>
        <v/>
      </c>
      <c r="M33" s="22"/>
      <c r="N33" s="22"/>
      <c r="O33" s="22"/>
      <c r="P33" s="23">
        <f t="shared" si="14"/>
        <v>0</v>
      </c>
      <c r="Q33" s="24"/>
      <c r="R33" s="179" t="b">
        <f t="shared" si="15"/>
        <v>0</v>
      </c>
    </row>
    <row r="34" spans="1:18" ht="28.5" customHeight="1" x14ac:dyDescent="0.3">
      <c r="B34" s="11">
        <v>28</v>
      </c>
      <c r="C34" s="11"/>
      <c r="D34" s="11"/>
      <c r="E34" s="171" t="s">
        <v>162</v>
      </c>
      <c r="F34" s="25" t="s">
        <v>143</v>
      </c>
      <c r="G34" s="18"/>
      <c r="H34" s="18"/>
      <c r="I34" s="19" t="str">
        <f t="shared" si="12"/>
        <v/>
      </c>
      <c r="J34" s="20"/>
      <c r="K34" s="18"/>
      <c r="L34" s="21" t="str">
        <f t="shared" si="13"/>
        <v/>
      </c>
      <c r="M34" s="129">
        <v>0</v>
      </c>
      <c r="N34" s="22"/>
      <c r="O34" s="22"/>
      <c r="P34" s="23">
        <f t="shared" si="14"/>
        <v>0</v>
      </c>
      <c r="Q34" s="24"/>
      <c r="R34" s="179" t="b">
        <f t="shared" si="15"/>
        <v>0</v>
      </c>
    </row>
    <row r="35" spans="1:18" ht="42" hidden="1" x14ac:dyDescent="0.3">
      <c r="A35" s="258" t="s">
        <v>163</v>
      </c>
      <c r="B35" s="11">
        <v>29</v>
      </c>
      <c r="C35" s="87"/>
      <c r="D35" s="87"/>
      <c r="E35" s="173" t="s">
        <v>164</v>
      </c>
      <c r="F35" s="30" t="s">
        <v>165</v>
      </c>
      <c r="G35" s="31">
        <f>SUM(G6,G11,G13,G18,G20,G21,G26,G28,G29,G34)</f>
        <v>0</v>
      </c>
      <c r="H35" s="31">
        <f>SUM(H6,H11,H13,H18,H20,H21,H26,H28,H29,H34)</f>
        <v>0</v>
      </c>
      <c r="I35" s="19" t="str">
        <f t="shared" si="12"/>
        <v>Not Applicable</v>
      </c>
      <c r="J35" s="31">
        <f t="shared" ref="J35:Q35" si="16">SUM(J6,J11,J13,J18,J20,J21,J26,J28,J29,J34)</f>
        <v>0</v>
      </c>
      <c r="K35" s="31">
        <f t="shared" si="16"/>
        <v>0</v>
      </c>
      <c r="L35" s="31">
        <f t="shared" si="16"/>
        <v>0</v>
      </c>
      <c r="M35" s="31">
        <f t="shared" si="16"/>
        <v>0</v>
      </c>
      <c r="N35" s="31">
        <f t="shared" si="16"/>
        <v>0</v>
      </c>
      <c r="O35" s="31">
        <f t="shared" si="16"/>
        <v>0</v>
      </c>
      <c r="P35" s="31">
        <f t="shared" si="16"/>
        <v>0</v>
      </c>
      <c r="Q35" s="31">
        <f t="shared" si="16"/>
        <v>0</v>
      </c>
      <c r="R35" s="181" t="b">
        <f t="shared" si="15"/>
        <v>1</v>
      </c>
    </row>
    <row r="36" spans="1:18" ht="42" hidden="1" x14ac:dyDescent="0.3">
      <c r="A36" s="258"/>
      <c r="B36" s="11">
        <v>30</v>
      </c>
      <c r="C36" s="87"/>
      <c r="D36" s="87"/>
      <c r="E36" s="173" t="s">
        <v>166</v>
      </c>
      <c r="F36" s="30" t="s">
        <v>167</v>
      </c>
      <c r="G36" s="31">
        <f>SUM(G7,G8,G14,G15,G22,G23,G30,G31)</f>
        <v>0</v>
      </c>
      <c r="H36" s="31">
        <f>SUM(H7,H8,H14,H15,H22,H23,H30,H31)</f>
        <v>0</v>
      </c>
      <c r="I36" s="19" t="str">
        <f t="shared" si="12"/>
        <v>Not Applicable</v>
      </c>
      <c r="J36" s="31">
        <f t="shared" ref="J36:Q36" si="17">SUM(J7,J8,J14,J15,J22,J23,J30,J31)</f>
        <v>0</v>
      </c>
      <c r="K36" s="31">
        <f t="shared" si="17"/>
        <v>0</v>
      </c>
      <c r="L36" s="31">
        <f t="shared" si="17"/>
        <v>0</v>
      </c>
      <c r="M36" s="31">
        <f t="shared" si="17"/>
        <v>0</v>
      </c>
      <c r="N36" s="31">
        <f t="shared" si="17"/>
        <v>0</v>
      </c>
      <c r="O36" s="31">
        <f t="shared" si="17"/>
        <v>0</v>
      </c>
      <c r="P36" s="31">
        <f t="shared" si="17"/>
        <v>0</v>
      </c>
      <c r="Q36" s="31">
        <f t="shared" si="17"/>
        <v>0</v>
      </c>
      <c r="R36" s="181" t="b">
        <f t="shared" si="15"/>
        <v>1</v>
      </c>
    </row>
    <row r="37" spans="1:18" ht="21" hidden="1" x14ac:dyDescent="0.3">
      <c r="A37" s="258"/>
      <c r="B37" s="11">
        <v>31</v>
      </c>
      <c r="C37" s="87"/>
      <c r="D37" s="87"/>
      <c r="E37" s="173" t="s">
        <v>168</v>
      </c>
      <c r="F37" s="30" t="s">
        <v>169</v>
      </c>
      <c r="G37" s="31">
        <f>SUM(G9,G16,G24,G32)</f>
        <v>0</v>
      </c>
      <c r="H37" s="31">
        <f>SUM(H9,H16,H24,H32)</f>
        <v>0</v>
      </c>
      <c r="I37" s="19" t="str">
        <f t="shared" si="12"/>
        <v>Not Applicable</v>
      </c>
      <c r="J37" s="31">
        <f t="shared" ref="J37:Q38" si="18">SUM(J9,J16,J24,J32)</f>
        <v>0</v>
      </c>
      <c r="K37" s="31">
        <f t="shared" si="18"/>
        <v>0</v>
      </c>
      <c r="L37" s="31">
        <f t="shared" si="18"/>
        <v>0</v>
      </c>
      <c r="M37" s="31">
        <f t="shared" si="18"/>
        <v>0</v>
      </c>
      <c r="N37" s="31">
        <f t="shared" si="18"/>
        <v>0</v>
      </c>
      <c r="O37" s="31">
        <f t="shared" si="18"/>
        <v>0</v>
      </c>
      <c r="P37" s="31">
        <f t="shared" si="18"/>
        <v>0</v>
      </c>
      <c r="Q37" s="31">
        <f t="shared" si="18"/>
        <v>0</v>
      </c>
      <c r="R37" s="181" t="b">
        <f t="shared" si="15"/>
        <v>1</v>
      </c>
    </row>
    <row r="38" spans="1:18" ht="21" hidden="1" x14ac:dyDescent="0.3">
      <c r="A38" s="258"/>
      <c r="B38" s="11">
        <v>32</v>
      </c>
      <c r="C38" s="87"/>
      <c r="D38" s="87"/>
      <c r="E38" s="173" t="s">
        <v>170</v>
      </c>
      <c r="F38" s="30" t="s">
        <v>171</v>
      </c>
      <c r="G38" s="31">
        <f>SUM(G10,G17,G25,G33)</f>
        <v>0</v>
      </c>
      <c r="H38" s="31">
        <f>SUM(H10,H17,H25,H33)</f>
        <v>0</v>
      </c>
      <c r="I38" s="19" t="str">
        <f t="shared" si="12"/>
        <v>Not Applicable</v>
      </c>
      <c r="J38" s="31">
        <f t="shared" si="18"/>
        <v>0</v>
      </c>
      <c r="K38" s="31">
        <f t="shared" si="18"/>
        <v>0</v>
      </c>
      <c r="L38" s="31">
        <f t="shared" si="18"/>
        <v>0</v>
      </c>
      <c r="M38" s="31">
        <f t="shared" si="18"/>
        <v>0</v>
      </c>
      <c r="N38" s="31">
        <f t="shared" si="18"/>
        <v>0</v>
      </c>
      <c r="O38" s="31">
        <f t="shared" si="18"/>
        <v>0</v>
      </c>
      <c r="P38" s="31">
        <f t="shared" si="18"/>
        <v>0</v>
      </c>
      <c r="Q38" s="31">
        <f t="shared" si="18"/>
        <v>0</v>
      </c>
      <c r="R38" s="181" t="b">
        <f t="shared" si="15"/>
        <v>1</v>
      </c>
    </row>
    <row r="39" spans="1:18" ht="30" customHeight="1" x14ac:dyDescent="0.3">
      <c r="A39" s="32"/>
      <c r="B39" s="11">
        <v>33</v>
      </c>
      <c r="C39" s="88"/>
      <c r="D39" s="88"/>
      <c r="E39" s="174" t="s">
        <v>172</v>
      </c>
      <c r="F39" s="33" t="s">
        <v>173</v>
      </c>
      <c r="G39" s="34">
        <f>SUM(G6:G34)</f>
        <v>0</v>
      </c>
      <c r="H39" s="34">
        <f t="shared" ref="H39:P39" si="19">SUM(H6:H34)</f>
        <v>0</v>
      </c>
      <c r="I39" s="34"/>
      <c r="J39" s="34"/>
      <c r="K39" s="34">
        <f t="shared" si="19"/>
        <v>0</v>
      </c>
      <c r="L39" s="34"/>
      <c r="M39" s="145">
        <f t="shared" si="19"/>
        <v>0</v>
      </c>
      <c r="N39" s="145">
        <f t="shared" si="19"/>
        <v>0</v>
      </c>
      <c r="O39" s="145">
        <f t="shared" si="19"/>
        <v>0</v>
      </c>
      <c r="P39" s="145">
        <f t="shared" si="19"/>
        <v>0</v>
      </c>
      <c r="Q39" s="145">
        <v>0</v>
      </c>
      <c r="R39" s="182" t="b">
        <v>1</v>
      </c>
    </row>
    <row r="40" spans="1:18" ht="30" customHeight="1" x14ac:dyDescent="0.3">
      <c r="B40" s="215">
        <v>0</v>
      </c>
      <c r="C40" s="11"/>
      <c r="D40" s="11"/>
      <c r="E40" s="172"/>
      <c r="F40" s="35" t="s">
        <v>174</v>
      </c>
      <c r="G40" s="29">
        <v>0</v>
      </c>
      <c r="H40" s="29">
        <v>0</v>
      </c>
      <c r="I40" s="29"/>
      <c r="J40" s="29" t="s">
        <v>132</v>
      </c>
      <c r="K40" s="29">
        <v>0</v>
      </c>
      <c r="L40" s="29"/>
      <c r="M40" s="29">
        <v>0</v>
      </c>
      <c r="N40" s="29">
        <v>0</v>
      </c>
      <c r="O40" s="29">
        <v>0</v>
      </c>
      <c r="P40" s="29">
        <v>0</v>
      </c>
      <c r="Q40" s="29">
        <v>0</v>
      </c>
      <c r="R40" s="180" t="b">
        <v>1</v>
      </c>
    </row>
    <row r="41" spans="1:18" ht="84" x14ac:dyDescent="0.3">
      <c r="B41" s="11">
        <v>34</v>
      </c>
      <c r="C41" s="11"/>
      <c r="D41" s="11"/>
      <c r="E41" s="171">
        <v>8</v>
      </c>
      <c r="F41" s="25" t="s">
        <v>175</v>
      </c>
      <c r="G41" s="18"/>
      <c r="H41" s="129">
        <v>0</v>
      </c>
      <c r="I41" s="129">
        <v>0</v>
      </c>
      <c r="J41" s="20"/>
      <c r="K41" s="18"/>
      <c r="L41" s="21" t="str">
        <f t="shared" si="13"/>
        <v/>
      </c>
      <c r="M41" s="22"/>
      <c r="N41" s="22"/>
      <c r="O41" s="22"/>
      <c r="P41" s="23">
        <f t="shared" ref="P41:P52" si="20">IF(OR(N41&lt;&gt;"",O41&gt;""),SUM(N41+O41),0)</f>
        <v>0</v>
      </c>
      <c r="Q41" s="129">
        <v>0</v>
      </c>
      <c r="R41" s="179" t="b">
        <f t="shared" ref="R41:R59" si="21">IF((ISBLANK(G41)),FALSE,IF(ISBLANK(H41),FALSE,TRUE))</f>
        <v>0</v>
      </c>
    </row>
    <row r="42" spans="1:18" ht="42" x14ac:dyDescent="0.3">
      <c r="B42" s="11">
        <v>35</v>
      </c>
      <c r="C42" s="89"/>
      <c r="D42" s="89"/>
      <c r="E42" s="171">
        <v>9</v>
      </c>
      <c r="F42" s="17" t="s">
        <v>300</v>
      </c>
      <c r="G42" s="18"/>
      <c r="H42" s="18"/>
      <c r="I42" s="19" t="str">
        <f t="shared" ref="I42:I59" si="22">IF(OR(AND(G42=0,G42&lt;&gt;""),AND(H42=0,H42&lt;&gt;"")),"Not Applicable",IF(OR(AND(G42&lt;&gt;"",H42&lt;&gt;"")),H42/G42,""))</f>
        <v/>
      </c>
      <c r="J42" s="20"/>
      <c r="K42" s="18"/>
      <c r="L42" s="21" t="str">
        <f t="shared" si="13"/>
        <v/>
      </c>
      <c r="M42" s="22"/>
      <c r="N42" s="22"/>
      <c r="O42" s="22"/>
      <c r="P42" s="23">
        <f t="shared" si="20"/>
        <v>0</v>
      </c>
      <c r="Q42" s="129">
        <v>0</v>
      </c>
      <c r="R42" s="179" t="b">
        <f t="shared" si="21"/>
        <v>0</v>
      </c>
    </row>
    <row r="43" spans="1:18" ht="37.5" customHeight="1" x14ac:dyDescent="0.3">
      <c r="B43" s="11">
        <v>36</v>
      </c>
      <c r="C43" s="11"/>
      <c r="D43" s="11"/>
      <c r="E43" s="171">
        <v>10</v>
      </c>
      <c r="F43" s="25" t="s">
        <v>176</v>
      </c>
      <c r="G43" s="18"/>
      <c r="H43" s="18"/>
      <c r="I43" s="19" t="str">
        <f t="shared" si="22"/>
        <v/>
      </c>
      <c r="J43" s="20"/>
      <c r="K43" s="18"/>
      <c r="L43" s="21" t="str">
        <f t="shared" si="13"/>
        <v/>
      </c>
      <c r="M43" s="22"/>
      <c r="N43" s="22"/>
      <c r="O43" s="22"/>
      <c r="P43" s="23">
        <f t="shared" si="20"/>
        <v>0</v>
      </c>
      <c r="Q43" s="129">
        <v>0</v>
      </c>
      <c r="R43" s="179" t="b">
        <f t="shared" si="21"/>
        <v>0</v>
      </c>
    </row>
    <row r="44" spans="1:18" ht="35.25" customHeight="1" x14ac:dyDescent="0.3">
      <c r="B44" s="11">
        <v>37</v>
      </c>
      <c r="C44" s="11"/>
      <c r="D44" s="11"/>
      <c r="E44" s="171">
        <v>11</v>
      </c>
      <c r="F44" s="25" t="s">
        <v>177</v>
      </c>
      <c r="G44" s="18"/>
      <c r="H44" s="18"/>
      <c r="I44" s="19" t="str">
        <f>IF(OR(AND(G44=0,G44&lt;&gt;""),AND(H44=0,H44&lt;&gt;"")),"Not Applicable",IF(OR(AND(G44&lt;&gt;"",H44&lt;&gt;"")),H44/G44,""))</f>
        <v/>
      </c>
      <c r="J44" s="20"/>
      <c r="K44" s="18"/>
      <c r="L44" s="21" t="str">
        <f>IF(OR(AND(G44=0,G44&lt;&gt;""),AND(K44=0,K44&lt;&gt;"")),"Not Applicable",IF(OR(AND(G44&lt;&gt;"",K44&lt;&gt;"")),K44/G44,""))</f>
        <v/>
      </c>
      <c r="M44" s="22"/>
      <c r="N44" s="22"/>
      <c r="O44" s="22"/>
      <c r="P44" s="23">
        <f>IF(OR(N44&lt;&gt;"",O44&gt;""),SUM(N44+O44),0)</f>
        <v>0</v>
      </c>
      <c r="Q44" s="129">
        <v>0</v>
      </c>
      <c r="R44" s="179" t="b">
        <f>IF((ISBLANK(G44)),FALSE,IF(ISBLANK(H44),FALSE,TRUE))</f>
        <v>0</v>
      </c>
    </row>
    <row r="45" spans="1:18" ht="34.5" customHeight="1" x14ac:dyDescent="0.3">
      <c r="B45" s="11">
        <v>38</v>
      </c>
      <c r="C45" s="11"/>
      <c r="D45" s="11"/>
      <c r="E45" s="171">
        <v>12</v>
      </c>
      <c r="F45" s="17" t="s">
        <v>178</v>
      </c>
      <c r="G45" s="18"/>
      <c r="H45" s="18"/>
      <c r="I45" s="19" t="str">
        <f>IF(OR(AND(G45=0,G45&lt;&gt;""),AND(H45=0,H45&lt;&gt;"")),"Not Applicable",IF(OR(AND(G45&lt;&gt;"",H45&lt;&gt;"")),H45/G45,""))</f>
        <v/>
      </c>
      <c r="J45" s="20"/>
      <c r="K45" s="18"/>
      <c r="L45" s="21" t="str">
        <f>IF(OR(AND(G45=0,G45&lt;&gt;""),AND(K45=0,K45&lt;&gt;"")),"Not Applicable",IF(OR(AND(G45&lt;&gt;"",K45&lt;&gt;"")),K45/G45,""))</f>
        <v/>
      </c>
      <c r="M45" s="22"/>
      <c r="N45" s="22"/>
      <c r="O45" s="22"/>
      <c r="P45" s="23">
        <f>IF(OR(N45&lt;&gt;"",O45&gt;""),SUM(N45+O45),0)</f>
        <v>0</v>
      </c>
      <c r="Q45" s="129">
        <v>0</v>
      </c>
      <c r="R45" s="179" t="b">
        <f>IF((ISBLANK(G45)),FALSE,IF(ISBLANK(H45),FALSE,TRUE))</f>
        <v>0</v>
      </c>
    </row>
    <row r="46" spans="1:18" ht="63" x14ac:dyDescent="0.3">
      <c r="B46" s="11">
        <v>39</v>
      </c>
      <c r="C46" s="11"/>
      <c r="D46" s="11"/>
      <c r="E46" s="171">
        <v>13</v>
      </c>
      <c r="F46" s="25" t="s">
        <v>179</v>
      </c>
      <c r="G46" s="18"/>
      <c r="H46" s="18"/>
      <c r="I46" s="19" t="str">
        <f t="shared" si="22"/>
        <v/>
      </c>
      <c r="J46" s="20"/>
      <c r="K46" s="18"/>
      <c r="L46" s="21" t="str">
        <f t="shared" si="13"/>
        <v/>
      </c>
      <c r="M46" s="22"/>
      <c r="N46" s="22"/>
      <c r="O46" s="22"/>
      <c r="P46" s="23">
        <f t="shared" si="20"/>
        <v>0</v>
      </c>
      <c r="Q46" s="129">
        <v>0</v>
      </c>
      <c r="R46" s="179" t="b">
        <f t="shared" si="21"/>
        <v>0</v>
      </c>
    </row>
    <row r="47" spans="1:18" ht="42" x14ac:dyDescent="0.3">
      <c r="B47" s="11">
        <v>40</v>
      </c>
      <c r="C47" s="11"/>
      <c r="D47" s="11"/>
      <c r="E47" s="171">
        <v>14</v>
      </c>
      <c r="F47" s="25" t="s">
        <v>180</v>
      </c>
      <c r="G47" s="18"/>
      <c r="H47" s="18"/>
      <c r="I47" s="19" t="str">
        <f t="shared" si="22"/>
        <v/>
      </c>
      <c r="J47" s="20"/>
      <c r="K47" s="18"/>
      <c r="L47" s="21" t="str">
        <f t="shared" si="13"/>
        <v/>
      </c>
      <c r="M47" s="22"/>
      <c r="N47" s="22"/>
      <c r="O47" s="22"/>
      <c r="P47" s="23">
        <f t="shared" si="20"/>
        <v>0</v>
      </c>
      <c r="Q47" s="129">
        <v>0</v>
      </c>
      <c r="R47" s="179" t="b">
        <f t="shared" si="21"/>
        <v>0</v>
      </c>
    </row>
    <row r="48" spans="1:18" ht="84" x14ac:dyDescent="0.3">
      <c r="B48" s="11">
        <v>41</v>
      </c>
      <c r="C48" s="11"/>
      <c r="D48" s="11"/>
      <c r="E48" s="171">
        <v>15</v>
      </c>
      <c r="F48" s="25" t="s">
        <v>181</v>
      </c>
      <c r="G48" s="18"/>
      <c r="H48" s="18"/>
      <c r="I48" s="19" t="str">
        <f t="shared" si="22"/>
        <v/>
      </c>
      <c r="J48" s="20"/>
      <c r="K48" s="18"/>
      <c r="L48" s="21" t="str">
        <f t="shared" si="13"/>
        <v/>
      </c>
      <c r="M48" s="22"/>
      <c r="N48" s="22"/>
      <c r="O48" s="22"/>
      <c r="P48" s="23">
        <f t="shared" si="20"/>
        <v>0</v>
      </c>
      <c r="Q48" s="129">
        <v>0</v>
      </c>
      <c r="R48" s="179" t="b">
        <f t="shared" si="21"/>
        <v>0</v>
      </c>
    </row>
    <row r="49" spans="1:115" ht="30" customHeight="1" x14ac:dyDescent="0.3">
      <c r="B49" s="214">
        <v>0</v>
      </c>
      <c r="C49" s="216"/>
      <c r="D49" s="216"/>
      <c r="E49" s="29">
        <v>0</v>
      </c>
      <c r="F49" s="35" t="s">
        <v>182</v>
      </c>
      <c r="G49" s="29">
        <v>0</v>
      </c>
      <c r="H49" s="29">
        <v>0</v>
      </c>
      <c r="I49" s="29"/>
      <c r="J49" s="29" t="s">
        <v>132</v>
      </c>
      <c r="K49" s="29">
        <v>0</v>
      </c>
      <c r="L49" s="36"/>
      <c r="M49" s="29">
        <v>0</v>
      </c>
      <c r="N49" s="29">
        <v>0</v>
      </c>
      <c r="O49" s="29">
        <v>0</v>
      </c>
      <c r="P49" s="29">
        <v>0</v>
      </c>
      <c r="Q49" s="29">
        <v>0</v>
      </c>
      <c r="R49" s="180" t="b">
        <v>1</v>
      </c>
    </row>
    <row r="50" spans="1:115" s="38" customFormat="1" ht="84" x14ac:dyDescent="0.3">
      <c r="B50" s="11">
        <v>42</v>
      </c>
      <c r="C50" s="11"/>
      <c r="D50" s="11"/>
      <c r="E50" s="175">
        <v>16</v>
      </c>
      <c r="F50" s="37" t="s">
        <v>183</v>
      </c>
      <c r="G50" s="18"/>
      <c r="H50" s="18"/>
      <c r="I50" s="19" t="str">
        <f t="shared" si="22"/>
        <v/>
      </c>
      <c r="J50" s="20"/>
      <c r="K50" s="18"/>
      <c r="L50" s="21" t="str">
        <f t="shared" si="13"/>
        <v/>
      </c>
      <c r="M50" s="22"/>
      <c r="N50" s="22"/>
      <c r="O50" s="22"/>
      <c r="P50" s="23">
        <f t="shared" si="20"/>
        <v>0</v>
      </c>
      <c r="Q50" s="129">
        <v>0</v>
      </c>
      <c r="R50" s="179" t="b">
        <f t="shared" si="21"/>
        <v>0</v>
      </c>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row>
    <row r="51" spans="1:115" ht="42" x14ac:dyDescent="0.3">
      <c r="B51" s="11">
        <v>43</v>
      </c>
      <c r="C51" s="11"/>
      <c r="D51" s="11"/>
      <c r="E51" s="175">
        <v>17</v>
      </c>
      <c r="F51" s="37" t="s">
        <v>184</v>
      </c>
      <c r="G51" s="18"/>
      <c r="H51" s="18"/>
      <c r="I51" s="19" t="str">
        <f t="shared" si="22"/>
        <v/>
      </c>
      <c r="J51" s="20"/>
      <c r="K51" s="18"/>
      <c r="L51" s="21" t="str">
        <f t="shared" si="13"/>
        <v/>
      </c>
      <c r="M51" s="22"/>
      <c r="N51" s="22"/>
      <c r="O51" s="22"/>
      <c r="P51" s="23">
        <f t="shared" si="20"/>
        <v>0</v>
      </c>
      <c r="Q51" s="129">
        <v>0</v>
      </c>
      <c r="R51" s="179" t="b">
        <f t="shared" si="21"/>
        <v>0</v>
      </c>
    </row>
    <row r="52" spans="1:115" ht="42" x14ac:dyDescent="0.3">
      <c r="B52" s="11">
        <v>44</v>
      </c>
      <c r="C52" s="11"/>
      <c r="D52" s="11"/>
      <c r="E52" s="190">
        <v>18</v>
      </c>
      <c r="F52" s="37" t="s">
        <v>185</v>
      </c>
      <c r="G52" s="18"/>
      <c r="H52" s="18"/>
      <c r="I52" s="19" t="str">
        <f t="shared" si="22"/>
        <v/>
      </c>
      <c r="J52" s="20"/>
      <c r="K52" s="18"/>
      <c r="L52" s="21" t="str">
        <f t="shared" si="13"/>
        <v/>
      </c>
      <c r="M52" s="22"/>
      <c r="N52" s="22"/>
      <c r="O52" s="22"/>
      <c r="P52" s="23">
        <f t="shared" si="20"/>
        <v>0</v>
      </c>
      <c r="Q52" s="129">
        <v>0</v>
      </c>
      <c r="R52" s="179" t="b">
        <f t="shared" si="21"/>
        <v>0</v>
      </c>
    </row>
    <row r="53" spans="1:115" ht="36.75" customHeight="1" x14ac:dyDescent="0.3">
      <c r="B53" s="11">
        <v>45</v>
      </c>
      <c r="C53" s="11"/>
      <c r="D53" s="11"/>
      <c r="E53" s="192" t="s">
        <v>327</v>
      </c>
      <c r="F53" s="189" t="s">
        <v>186</v>
      </c>
      <c r="G53" s="39">
        <f>G50+G51+G52</f>
        <v>0</v>
      </c>
      <c r="H53" s="39">
        <f>H50+H51+H52</f>
        <v>0</v>
      </c>
      <c r="I53" s="19" t="str">
        <f t="shared" si="22"/>
        <v>Not Applicable</v>
      </c>
      <c r="J53" s="40" t="s">
        <v>4</v>
      </c>
      <c r="K53" s="39">
        <f>K50+K51+K52</f>
        <v>0</v>
      </c>
      <c r="L53" s="21" t="str">
        <f t="shared" si="13"/>
        <v>Not Applicable</v>
      </c>
      <c r="M53" s="23">
        <f t="shared" ref="M53:O53" si="23">M50+M51+M52</f>
        <v>0</v>
      </c>
      <c r="N53" s="23">
        <f t="shared" si="23"/>
        <v>0</v>
      </c>
      <c r="O53" s="23">
        <f t="shared" si="23"/>
        <v>0</v>
      </c>
      <c r="P53" s="23">
        <f>IF(OR(N53&lt;&gt;"",O53&gt;""),SUM(N53+O53),0)</f>
        <v>0</v>
      </c>
      <c r="Q53" s="129">
        <v>0</v>
      </c>
      <c r="R53" s="179" t="b">
        <f t="shared" si="21"/>
        <v>1</v>
      </c>
    </row>
    <row r="54" spans="1:115" s="41" customFormat="1" ht="42" x14ac:dyDescent="0.3">
      <c r="B54" s="11">
        <v>46</v>
      </c>
      <c r="C54" s="11"/>
      <c r="D54" s="11"/>
      <c r="E54" s="191">
        <v>19</v>
      </c>
      <c r="F54" s="37" t="s">
        <v>187</v>
      </c>
      <c r="G54" s="18"/>
      <c r="H54" s="18"/>
      <c r="I54" s="19" t="str">
        <f t="shared" si="22"/>
        <v/>
      </c>
      <c r="J54" s="20"/>
      <c r="K54" s="18"/>
      <c r="L54" s="21" t="str">
        <f t="shared" si="13"/>
        <v/>
      </c>
      <c r="M54" s="22"/>
      <c r="N54" s="22"/>
      <c r="O54" s="22"/>
      <c r="P54" s="23">
        <f t="shared" ref="P54:P59" si="24">IF(OR(N54&lt;&gt;"",O54&gt;""),SUM(N54+O54),0)</f>
        <v>0</v>
      </c>
      <c r="Q54" s="129">
        <v>0</v>
      </c>
      <c r="R54" s="179" t="b">
        <f t="shared" si="21"/>
        <v>0</v>
      </c>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row>
    <row r="55" spans="1:115" ht="42" x14ac:dyDescent="0.3">
      <c r="B55" s="11">
        <v>47</v>
      </c>
      <c r="C55" s="11"/>
      <c r="D55" s="11"/>
      <c r="E55" s="175">
        <v>20</v>
      </c>
      <c r="F55" s="25" t="s">
        <v>188</v>
      </c>
      <c r="G55" s="18"/>
      <c r="H55" s="18"/>
      <c r="I55" s="19" t="str">
        <f t="shared" si="22"/>
        <v/>
      </c>
      <c r="J55" s="20"/>
      <c r="K55" s="18"/>
      <c r="L55" s="21" t="str">
        <f t="shared" si="13"/>
        <v/>
      </c>
      <c r="M55" s="22"/>
      <c r="N55" s="22"/>
      <c r="O55" s="22"/>
      <c r="P55" s="23">
        <f t="shared" si="24"/>
        <v>0</v>
      </c>
      <c r="Q55" s="129">
        <v>0</v>
      </c>
      <c r="R55" s="179" t="b">
        <f t="shared" si="21"/>
        <v>0</v>
      </c>
    </row>
    <row r="56" spans="1:115" ht="39.75" customHeight="1" x14ac:dyDescent="0.3">
      <c r="B56" s="11">
        <v>48</v>
      </c>
      <c r="C56" s="11"/>
      <c r="D56" s="11"/>
      <c r="E56" s="176">
        <v>21</v>
      </c>
      <c r="F56" s="212" t="s">
        <v>189</v>
      </c>
      <c r="G56" s="42"/>
      <c r="H56" s="42"/>
      <c r="I56" s="19" t="str">
        <f t="shared" si="22"/>
        <v/>
      </c>
      <c r="J56" s="43"/>
      <c r="K56" s="42"/>
      <c r="L56" s="21" t="str">
        <f t="shared" si="13"/>
        <v/>
      </c>
      <c r="M56" s="44"/>
      <c r="N56" s="44"/>
      <c r="O56" s="44"/>
      <c r="P56" s="23">
        <f t="shared" si="24"/>
        <v>0</v>
      </c>
      <c r="Q56" s="129">
        <v>0</v>
      </c>
      <c r="R56" s="179" t="b">
        <f t="shared" si="21"/>
        <v>0</v>
      </c>
    </row>
    <row r="57" spans="1:115" ht="46.5" customHeight="1" x14ac:dyDescent="0.3">
      <c r="B57" s="11">
        <v>49</v>
      </c>
      <c r="C57" s="11"/>
      <c r="D57" s="11"/>
      <c r="E57" s="177">
        <v>22</v>
      </c>
      <c r="F57" s="213" t="s">
        <v>190</v>
      </c>
      <c r="G57" s="45"/>
      <c r="H57" s="45"/>
      <c r="I57" s="19" t="str">
        <f t="shared" si="22"/>
        <v/>
      </c>
      <c r="J57" s="46"/>
      <c r="K57" s="45"/>
      <c r="L57" s="21" t="str">
        <f t="shared" si="13"/>
        <v/>
      </c>
      <c r="M57" s="47"/>
      <c r="N57" s="47"/>
      <c r="O57" s="47"/>
      <c r="P57" s="23">
        <f t="shared" si="24"/>
        <v>0</v>
      </c>
      <c r="Q57" s="129">
        <v>0</v>
      </c>
      <c r="R57" s="179" t="b">
        <f t="shared" si="21"/>
        <v>0</v>
      </c>
    </row>
    <row r="58" spans="1:115" ht="116.25" customHeight="1" x14ac:dyDescent="0.3">
      <c r="B58" s="11">
        <v>50</v>
      </c>
      <c r="C58" s="11"/>
      <c r="D58" s="11"/>
      <c r="E58" s="175">
        <v>23</v>
      </c>
      <c r="F58" s="48" t="s">
        <v>302</v>
      </c>
      <c r="G58" s="18"/>
      <c r="H58" s="18"/>
      <c r="I58" s="19" t="str">
        <f t="shared" si="22"/>
        <v/>
      </c>
      <c r="J58" s="20"/>
      <c r="K58" s="18"/>
      <c r="L58" s="21" t="str">
        <f t="shared" si="13"/>
        <v/>
      </c>
      <c r="M58" s="22"/>
      <c r="N58" s="22"/>
      <c r="O58" s="22"/>
      <c r="P58" s="23">
        <f t="shared" si="24"/>
        <v>0</v>
      </c>
      <c r="Q58" s="129">
        <v>0</v>
      </c>
      <c r="R58" s="179" t="b">
        <f t="shared" si="21"/>
        <v>0</v>
      </c>
    </row>
    <row r="59" spans="1:115" ht="116.25" customHeight="1" x14ac:dyDescent="0.3">
      <c r="B59" s="11">
        <v>51</v>
      </c>
      <c r="C59" s="11"/>
      <c r="D59" s="11"/>
      <c r="E59" s="175">
        <v>24</v>
      </c>
      <c r="F59" s="48" t="s">
        <v>326</v>
      </c>
      <c r="G59" s="18"/>
      <c r="H59" s="18"/>
      <c r="I59" s="19" t="str">
        <f t="shared" si="22"/>
        <v/>
      </c>
      <c r="J59" s="20"/>
      <c r="K59" s="18"/>
      <c r="L59" s="21" t="str">
        <f t="shared" si="13"/>
        <v/>
      </c>
      <c r="M59" s="22"/>
      <c r="N59" s="22"/>
      <c r="O59" s="22"/>
      <c r="P59" s="23">
        <f t="shared" si="24"/>
        <v>0</v>
      </c>
      <c r="Q59" s="129">
        <v>0</v>
      </c>
      <c r="R59" s="179" t="b">
        <f t="shared" si="21"/>
        <v>0</v>
      </c>
    </row>
    <row r="60" spans="1:115" ht="32.25" customHeight="1" x14ac:dyDescent="0.3">
      <c r="B60" s="214">
        <v>0</v>
      </c>
      <c r="C60" s="217"/>
      <c r="D60" s="217"/>
      <c r="E60" s="178"/>
      <c r="F60" s="49" t="s">
        <v>191</v>
      </c>
      <c r="G60" s="29">
        <v>0</v>
      </c>
      <c r="H60" s="29">
        <v>0</v>
      </c>
      <c r="I60" s="29">
        <v>0</v>
      </c>
      <c r="J60" s="29">
        <v>0</v>
      </c>
      <c r="K60" s="29">
        <v>0</v>
      </c>
      <c r="L60" s="29">
        <v>0</v>
      </c>
      <c r="M60" s="29">
        <v>0</v>
      </c>
      <c r="N60" s="29">
        <v>0</v>
      </c>
      <c r="O60" s="29">
        <v>0</v>
      </c>
      <c r="P60" s="29">
        <v>0</v>
      </c>
      <c r="Q60" s="29">
        <v>0</v>
      </c>
      <c r="R60" s="180" t="b">
        <v>1</v>
      </c>
    </row>
    <row r="61" spans="1:115" ht="63" x14ac:dyDescent="0.3">
      <c r="B61" s="11">
        <v>52</v>
      </c>
      <c r="C61" s="11"/>
      <c r="D61" s="11"/>
      <c r="E61" s="171">
        <v>25</v>
      </c>
      <c r="F61" s="25" t="s">
        <v>192</v>
      </c>
      <c r="G61" s="18"/>
      <c r="H61" s="18"/>
      <c r="I61" s="19" t="str">
        <f t="shared" ref="I61:I62" si="25">IF(OR(AND(G61=0,G61&lt;&gt;""),AND(H61=0,H61&lt;&gt;"")),"Not Applicable",IF(OR(AND(G61&lt;&gt;"",H61&lt;&gt;"")),H61/G61,""))</f>
        <v/>
      </c>
      <c r="J61" s="129">
        <v>0</v>
      </c>
      <c r="K61" s="129">
        <v>0</v>
      </c>
      <c r="L61" s="129">
        <v>0</v>
      </c>
      <c r="M61" s="129">
        <v>0</v>
      </c>
      <c r="N61" s="22"/>
      <c r="O61" s="22"/>
      <c r="P61" s="23">
        <f>IF(OR(N61&lt;&gt;"",O61&gt;""),SUM(N61+O61),0)</f>
        <v>0</v>
      </c>
      <c r="Q61" s="129">
        <v>0</v>
      </c>
      <c r="R61" s="179" t="b">
        <f t="shared" ref="R61:R62" si="26">IF((ISBLANK(G61)),FALSE,IF(ISBLANK(H61),FALSE,TRUE))</f>
        <v>0</v>
      </c>
    </row>
    <row r="62" spans="1:115" ht="111" customHeight="1" x14ac:dyDescent="0.3">
      <c r="A62" s="41"/>
      <c r="B62" s="11">
        <v>53</v>
      </c>
      <c r="C62" s="11"/>
      <c r="D62" s="11"/>
      <c r="E62" s="183">
        <v>26</v>
      </c>
      <c r="F62" s="184" t="s">
        <v>341</v>
      </c>
      <c r="G62" s="185">
        <f>SUM(G39,G41:G48,G53,G54:G59)</f>
        <v>0</v>
      </c>
      <c r="H62" s="185">
        <f>SUM(H39,H41:H48,H53,H54:H59)</f>
        <v>0</v>
      </c>
      <c r="I62" s="19" t="str">
        <f t="shared" si="25"/>
        <v>Not Applicable</v>
      </c>
      <c r="J62" s="186">
        <v>0</v>
      </c>
      <c r="K62" s="186">
        <v>0</v>
      </c>
      <c r="L62" s="186">
        <v>0</v>
      </c>
      <c r="M62" s="186">
        <v>0</v>
      </c>
      <c r="N62" s="187">
        <f t="shared" ref="N62:P62" si="27">SUM(N39,N41:N48,N53,N54:N59)</f>
        <v>0</v>
      </c>
      <c r="O62" s="187">
        <f t="shared" si="27"/>
        <v>0</v>
      </c>
      <c r="P62" s="187">
        <f t="shared" si="27"/>
        <v>0</v>
      </c>
      <c r="Q62" s="186">
        <v>0</v>
      </c>
      <c r="R62" s="188" t="b">
        <f t="shared" si="26"/>
        <v>1</v>
      </c>
    </row>
    <row r="63" spans="1:115" ht="33.75" x14ac:dyDescent="0.3">
      <c r="E63" s="50"/>
      <c r="Q63" s="51" t="s">
        <v>322</v>
      </c>
      <c r="R63" s="4"/>
    </row>
  </sheetData>
  <sheetProtection algorithmName="SHA-512" hashValue="dS9dYWqq6KBImYqWfK8WOhCy6R9DFPVtAW5lt8StJ9tr+fuLlqdtKNm1rSpnlE0QzWYzStyQob80xI22+tO/7w==" saltValue="ulC2Ie2gjLsUewNm7hvEUg==" spinCount="100000" sheet="1" selectLockedCells="1"/>
  <dataConsolidate/>
  <mergeCells count="15">
    <mergeCell ref="R2:R3"/>
    <mergeCell ref="A35:A38"/>
    <mergeCell ref="L2:L3"/>
    <mergeCell ref="M2:M3"/>
    <mergeCell ref="N2:N3"/>
    <mergeCell ref="O2:O3"/>
    <mergeCell ref="P2:P3"/>
    <mergeCell ref="Q2:Q3"/>
    <mergeCell ref="E2:F2"/>
    <mergeCell ref="G2:G3"/>
    <mergeCell ref="H2:H3"/>
    <mergeCell ref="I2:I3"/>
    <mergeCell ref="J2:J3"/>
    <mergeCell ref="K2:K3"/>
    <mergeCell ref="B2:D2"/>
  </mergeCells>
  <conditionalFormatting sqref="E57">
    <cfRule type="cellIs" priority="1" stopIfTrue="1" operator="between">
      <formula>0</formula>
      <formula>9999999999999990</formula>
    </cfRule>
  </conditionalFormatting>
  <conditionalFormatting sqref="G6:H26 K6:K26 K28:K34 N28:O34 G28:H38 M30:M33 J35:Q38 G39:Q39 G41:G48 K41:K48 H42:H48 G50:H52 K50:K52 M50:O52 G54:H59 K54:K59 M54:O59">
    <cfRule type="cellIs" priority="13" stopIfTrue="1" operator="between">
      <formula>0</formula>
      <formula>9999999999999990</formula>
    </cfRule>
  </conditionalFormatting>
  <conditionalFormatting sqref="G61:H61">
    <cfRule type="cellIs" priority="12" stopIfTrue="1" operator="between">
      <formula>0</formula>
      <formula>9999999999999990</formula>
    </cfRule>
  </conditionalFormatting>
  <conditionalFormatting sqref="M7:M10">
    <cfRule type="cellIs" priority="3" stopIfTrue="1" operator="between">
      <formula>0</formula>
      <formula>9999999999999990</formula>
    </cfRule>
  </conditionalFormatting>
  <conditionalFormatting sqref="M14:M17">
    <cfRule type="cellIs" priority="2" stopIfTrue="1" operator="between">
      <formula>0</formula>
      <formula>9999999999999990</formula>
    </cfRule>
  </conditionalFormatting>
  <conditionalFormatting sqref="M22:M25">
    <cfRule type="cellIs" priority="6" stopIfTrue="1" operator="between">
      <formula>0</formula>
      <formula>9999999999999990</formula>
    </cfRule>
  </conditionalFormatting>
  <conditionalFormatting sqref="M41:O48">
    <cfRule type="cellIs" priority="11" stopIfTrue="1" operator="between">
      <formula>0</formula>
      <formula>9999999999999990</formula>
    </cfRule>
  </conditionalFormatting>
  <conditionalFormatting sqref="N6:O26">
    <cfRule type="cellIs" priority="4" stopIfTrue="1" operator="between">
      <formula>0</formula>
      <formula>9999999999999990</formula>
    </cfRule>
  </conditionalFormatting>
  <conditionalFormatting sqref="N61:O61">
    <cfRule type="cellIs" priority="10" stopIfTrue="1" operator="between">
      <formula>0</formula>
      <formula>9999999999999990</formula>
    </cfRule>
  </conditionalFormatting>
  <conditionalFormatting sqref="R6:R26">
    <cfRule type="cellIs" dxfId="5" priority="5" stopIfTrue="1" operator="equal">
      <formula>FALSE</formula>
    </cfRule>
  </conditionalFormatting>
  <conditionalFormatting sqref="R28:R39">
    <cfRule type="cellIs" dxfId="4" priority="8" stopIfTrue="1" operator="equal">
      <formula>FALSE</formula>
    </cfRule>
  </conditionalFormatting>
  <conditionalFormatting sqref="R41:R48 R50:R59">
    <cfRule type="cellIs" dxfId="3" priority="9" stopIfTrue="1" operator="equal">
      <formula>FALSE</formula>
    </cfRule>
  </conditionalFormatting>
  <conditionalFormatting sqref="R61:R62">
    <cfRule type="cellIs" dxfId="2" priority="7" stopIfTrue="1" operator="equal">
      <formula>FALSE</formula>
    </cfRule>
  </conditionalFormatting>
  <dataValidations xWindow="1054" yWindow="505" count="12">
    <dataValidation type="whole" allowBlank="1" showInputMessage="1" showErrorMessage="1" errorTitle="Validation Assistance:" error="Currency values must be whole numbers (ranging from -999,999,999 and 999,999,999) or zero._x000a_" sqref="G20:H26 G61:H61 G50:H52 G6:H11 G13:H18 G54:H59 G42:H48 G28:H39 J35:Q38 I39:Q39" xr:uid="{00000000-0002-0000-0300-000000000000}">
      <formula1>-99999999999</formula1>
      <formula2>99999999999</formula2>
    </dataValidation>
    <dataValidation type="whole" allowBlank="1" showInputMessage="1" showErrorMessage="1" errorTitle="Validation Assistance:" error="1. This cell should be entered as a whole, positive number(maximum 999,999,999) and zero_x000a_" sqref="Q20:Q26 Q28:Q34 Q6:Q11 Q13:Q18" xr:uid="{00000000-0002-0000-0300-000001000000}">
      <formula1>0</formula1>
      <formula2>999999999</formula2>
    </dataValidation>
    <dataValidation type="whole" showInputMessage="1" showErrorMessage="1" errorTitle="Condition:" error="1. To be entered as positive, whole number or zero._x000a_2. For this type of coverage, the number of Employers/Groups must equal the number of Primary Enrollees." promptTitle="Validation Assistance:" prompt="For this type of coverage, the number of Employers/Groups must equal the number of Primary Enrollees." sqref="N30 N22" xr:uid="{00000000-0002-0000-0300-000002000000}">
      <formula1>M22</formula1>
      <formula2>M22</formula2>
    </dataValidation>
    <dataValidation type="custom" showInputMessage="1" showErrorMessage="1" errorTitle="Condition:" error="1. To be entered as positive, whole number(maximum 999,999,999) or zero._x000a_2. For this type of coverage, the number of Employers/Groups must equal the number of Primary Enrollees._x000a__x000a_" promptTitle="Validation Assistance:" prompt="For this type of coverage, the number of Employers/Groups must equal the number of Primary Enrollees." sqref="M30 M22" xr:uid="{00000000-0002-0000-0300-000003000000}">
      <formula1>AND(M22&lt;=999999999, IF(N22&lt;&gt;"",M22=N22,M22&gt;=0))</formula1>
    </dataValidation>
    <dataValidation type="custom" showInputMessage="1" showErrorMessage="1" errorTitle="Validation Assistance:" error="1.  If this coverage was actively transacted, this cell should be entered as a whole number. Otherwise, please enter zero._x000a_2.  Currency values must be whole numbers (ranging from -999,999,999 and 999,999,999) or zero._x000a__x000a_" promptTitle="Validation Assistance:" prompt="1.  If this coverage was actively transacted, this cell should be entered as a whole number. Otherwise, please enter zero._x000a_" sqref="K20:K26 K28:K34 K50:K52 K6:K11 K13:K18 K41:K48 K54:K59" xr:uid="{00000000-0002-0000-0300-000004000000}">
      <formula1>AND(IF(J6="NO",K6=0,K6&lt;=99999999999),J6&lt;&gt;"",K6&gt;=-99999999999)</formula1>
    </dataValidation>
    <dataValidation type="custom" showInputMessage="1" showErrorMessage="1" errorTitle="Validation Assistance: " error="1. This cell should be entered as a positive, whole number(999,999,999) or zero._x000a_2. If the number of Primary Enrollees reported is zero, then the number of Covered Enrollee Dependents must be zero." promptTitle="Validation Assistance:" prompt="If the number of Primary Enrollees reported is zero, then the number of Covered Enrollee Dependents must be zero." sqref="O20:O26 O28:O34 O50:O52 O6:O11 O13:O18 O41:O48 O54:O59" xr:uid="{00000000-0002-0000-0300-000005000000}">
      <formula1>AND(IF(N6=0,O6=0,O6&gt;=0),O6&lt;=9999999999)</formula1>
    </dataValidation>
    <dataValidation type="custom" showInputMessage="1" showErrorMessage="1" errorTitle="Validation Assistance: " error="1. This cell should be entered as a positive, whole number(maximum 999,999,999) or zero._x000a_" promptTitle="This is a GROUP Coverage." prompt="If the number of Employers/Groups reported is zero, then the number of Primary Enrollees  and the number of Covered Enrollee Dependents must also be zero." sqref="N31:N33 N7:N9 N23:N25 N14:N16" xr:uid="{00000000-0002-0000-0300-000006000000}">
      <formula1>AND(IF(M7=0,N7=0,N7&gt;=0),N7&lt;=9999999999)</formula1>
    </dataValidation>
    <dataValidation type="whole" allowBlank="1" showInputMessage="1" showErrorMessage="1" errorTitle="Validation Assistance:" error="Currency values must be whole numbers (ranging from -999,999,999 and 999,999,999) or zero._x000a_" sqref="N61:O61 G41" xr:uid="{00000000-0002-0000-0300-000007000000}">
      <formula1>-999999999</formula1>
      <formula2>999999999</formula2>
    </dataValidation>
    <dataValidation type="whole" allowBlank="1" showInputMessage="1" showErrorMessage="1" errorTitle="Validation Assistance:" error="1. This cell should be entered as a positive, whole number(maximum 999,999,999) or zero." promptTitle="This is a GROUP Coverage." prompt="If the number of Employers/Groups reported is zero, then the number of Primary Enrollees  and the number of Covered Enrollee Dependents must also be zero." sqref="M31:M33 M23:M25 M14:M17 M7:M10" xr:uid="{00000000-0002-0000-0300-000008000000}">
      <formula1>0</formula1>
      <formula2>999999999</formula2>
    </dataValidation>
    <dataValidation type="whole" showInputMessage="1" showErrorMessage="1" errorTitle="Validation Assistance: " error="1. This cell should be entered as a positive, whole number(maximum 999,999,999) or zero." sqref="N10:N11 N26 N28:N29 N20:N21 N34 N17:N18 N6 N13 N50:N52 N41:N48 N54:N59" xr:uid="{00000000-0002-0000-0300-000009000000}">
      <formula1>0</formula1>
      <formula2>999999999</formula2>
    </dataValidation>
    <dataValidation type="whole" showInputMessage="1" showErrorMessage="1" errorTitle="Validation Assistance:" error="1. This cell should be entered as a positive whole number(maximum 999,999,999) or zero._x000a__x000a__x000a_" sqref="M50:M52 M41:M48 M54:M59" xr:uid="{00000000-0002-0000-0300-00000A000000}">
      <formula1>0</formula1>
      <formula2>999999999</formula2>
    </dataValidation>
    <dataValidation type="list" allowBlank="1" showInputMessage="1" showErrorMessage="1" errorTitle="Validation Assitance" error="Select &quot;YES&quot; or &quot;NO&quot; from dropdown list." sqref="J20:J26 J28:J34 J50:J52 J6:J11 J13:J18 J41:J48 J54:J59" xr:uid="{00000000-0002-0000-0300-00000B000000}">
      <formula1>"YES, NO"</formula1>
    </dataValidation>
  </dataValidations>
  <printOptions horizontalCentered="1" verticalCentered="1"/>
  <pageMargins left="0.37" right="0.26" top="0.68" bottom="1.47" header="0.3" footer="0.3"/>
  <pageSetup paperSize="5" scale="10"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B55"/>
  <sheetViews>
    <sheetView zoomScale="80" zoomScaleNormal="80" zoomScaleSheetLayoutView="70" workbookViewId="0">
      <pane xSplit="8" ySplit="5" topLeftCell="I6" activePane="bottomRight" state="frozen"/>
      <selection activeCell="B7" sqref="B7"/>
      <selection pane="topRight" activeCell="B7" sqref="B7"/>
      <selection pane="bottomLeft" activeCell="B7" sqref="B7"/>
      <selection pane="bottomRight" activeCell="I7" sqref="I7"/>
    </sheetView>
  </sheetViews>
  <sheetFormatPr defaultColWidth="9.140625" defaultRowHeight="12.75" x14ac:dyDescent="0.2"/>
  <cols>
    <col min="1" max="1" width="9.140625" style="1" hidden="1" customWidth="1"/>
    <col min="2" max="2" width="0.140625" style="1" customWidth="1"/>
    <col min="3" max="3" width="15.5703125" style="1" hidden="1" customWidth="1"/>
    <col min="4" max="4" width="5.5703125" style="1" hidden="1" customWidth="1"/>
    <col min="5" max="5" width="14.42578125" style="1" hidden="1" customWidth="1"/>
    <col min="6" max="6" width="10.7109375" style="1" hidden="1" customWidth="1"/>
    <col min="7" max="7" width="10.140625" style="1" customWidth="1"/>
    <col min="8" max="8" width="116.42578125" style="1" bestFit="1" customWidth="1"/>
    <col min="9" max="18" width="15.7109375" style="1" customWidth="1"/>
    <col min="19" max="19" width="15.7109375" style="95" customWidth="1"/>
    <col min="20" max="26" width="15.7109375" style="1" customWidth="1"/>
    <col min="27" max="27" width="16.85546875" style="1" customWidth="1"/>
    <col min="28" max="28" width="15.140625" style="96" customWidth="1"/>
    <col min="29" max="29" width="9.140625" style="1" customWidth="1"/>
    <col min="30" max="16384" width="9.140625" style="1"/>
  </cols>
  <sheetData>
    <row r="1" spans="3:28" hidden="1" x14ac:dyDescent="0.2"/>
    <row r="2" spans="3:28" ht="30" customHeight="1" x14ac:dyDescent="0.2">
      <c r="C2" s="267" t="s">
        <v>295</v>
      </c>
      <c r="D2" s="267"/>
      <c r="E2" s="267"/>
      <c r="F2" s="273" t="s">
        <v>288</v>
      </c>
      <c r="G2" s="281" t="s">
        <v>321</v>
      </c>
      <c r="H2" s="282"/>
      <c r="I2" s="285" t="s">
        <v>317</v>
      </c>
      <c r="J2" s="285"/>
      <c r="K2" s="285"/>
      <c r="L2" s="285"/>
      <c r="M2" s="285"/>
      <c r="N2" s="285"/>
      <c r="O2" s="285"/>
      <c r="P2" s="285"/>
      <c r="Q2" s="285"/>
      <c r="R2" s="285"/>
      <c r="S2" s="285"/>
      <c r="T2" s="286" t="s">
        <v>318</v>
      </c>
      <c r="U2" s="287"/>
      <c r="V2" s="287"/>
      <c r="W2" s="287"/>
      <c r="X2" s="287"/>
      <c r="Y2" s="287"/>
      <c r="Z2" s="288"/>
      <c r="AA2" s="269" t="s">
        <v>332</v>
      </c>
      <c r="AB2" s="271" t="s">
        <v>319</v>
      </c>
    </row>
    <row r="3" spans="3:28" ht="38.25" customHeight="1" x14ac:dyDescent="0.2">
      <c r="C3" s="267"/>
      <c r="D3" s="267"/>
      <c r="E3" s="267"/>
      <c r="F3" s="273"/>
      <c r="G3" s="283"/>
      <c r="H3" s="284"/>
      <c r="I3" s="277" t="s">
        <v>287</v>
      </c>
      <c r="J3" s="277"/>
      <c r="K3" s="277"/>
      <c r="L3" s="277"/>
      <c r="M3" s="278" t="s">
        <v>316</v>
      </c>
      <c r="N3" s="278"/>
      <c r="O3" s="278"/>
      <c r="P3" s="279" t="s">
        <v>240</v>
      </c>
      <c r="Q3" s="279"/>
      <c r="R3" s="279"/>
      <c r="S3" s="291" t="s">
        <v>333</v>
      </c>
      <c r="T3" s="280" t="s">
        <v>202</v>
      </c>
      <c r="U3" s="280"/>
      <c r="V3" s="280"/>
      <c r="W3" s="276" t="s">
        <v>206</v>
      </c>
      <c r="X3" s="276"/>
      <c r="Y3" s="276"/>
      <c r="Z3" s="289" t="s">
        <v>333</v>
      </c>
      <c r="AA3" s="270"/>
      <c r="AB3" s="272"/>
    </row>
    <row r="4" spans="3:28" ht="78" customHeight="1" x14ac:dyDescent="0.2">
      <c r="C4" s="144" t="s">
        <v>294</v>
      </c>
      <c r="D4" s="144" t="s">
        <v>292</v>
      </c>
      <c r="E4" s="144" t="s">
        <v>293</v>
      </c>
      <c r="F4" s="274"/>
      <c r="G4" s="97" t="s">
        <v>286</v>
      </c>
      <c r="H4" s="98" t="s">
        <v>285</v>
      </c>
      <c r="I4" s="88" t="s">
        <v>193</v>
      </c>
      <c r="J4" s="88" t="s">
        <v>194</v>
      </c>
      <c r="K4" s="88" t="s">
        <v>217</v>
      </c>
      <c r="L4" s="88" t="s">
        <v>195</v>
      </c>
      <c r="M4" s="99" t="s">
        <v>196</v>
      </c>
      <c r="N4" s="99" t="s">
        <v>197</v>
      </c>
      <c r="O4" s="99" t="s">
        <v>198</v>
      </c>
      <c r="P4" s="88" t="s">
        <v>199</v>
      </c>
      <c r="Q4" s="88" t="s">
        <v>200</v>
      </c>
      <c r="R4" s="88" t="s">
        <v>201</v>
      </c>
      <c r="S4" s="292"/>
      <c r="T4" s="100" t="s">
        <v>203</v>
      </c>
      <c r="U4" s="100" t="s">
        <v>204</v>
      </c>
      <c r="V4" s="100" t="s">
        <v>205</v>
      </c>
      <c r="W4" s="101" t="s">
        <v>207</v>
      </c>
      <c r="X4" s="101" t="s">
        <v>208</v>
      </c>
      <c r="Y4" s="101" t="s">
        <v>209</v>
      </c>
      <c r="Z4" s="290"/>
      <c r="AA4" s="168" t="s">
        <v>334</v>
      </c>
      <c r="AB4" s="169" t="s">
        <v>331</v>
      </c>
    </row>
    <row r="5" spans="3:28" ht="31.5" hidden="1" x14ac:dyDescent="0.2">
      <c r="C5" s="102" t="s">
        <v>289</v>
      </c>
      <c r="D5" s="102" t="s">
        <v>290</v>
      </c>
      <c r="E5" s="102" t="s">
        <v>291</v>
      </c>
      <c r="F5" s="103" t="s">
        <v>248</v>
      </c>
      <c r="G5" s="104" t="s">
        <v>249</v>
      </c>
      <c r="H5" s="105" t="s">
        <v>250</v>
      </c>
      <c r="I5" s="106" t="s">
        <v>251</v>
      </c>
      <c r="J5" s="106" t="s">
        <v>252</v>
      </c>
      <c r="K5" s="106" t="s">
        <v>253</v>
      </c>
      <c r="L5" s="106" t="s">
        <v>254</v>
      </c>
      <c r="M5" s="106" t="s">
        <v>255</v>
      </c>
      <c r="N5" s="106" t="s">
        <v>256</v>
      </c>
      <c r="O5" s="106" t="s">
        <v>257</v>
      </c>
      <c r="P5" s="106" t="s">
        <v>258</v>
      </c>
      <c r="Q5" s="106" t="s">
        <v>259</v>
      </c>
      <c r="R5" s="106" t="s">
        <v>260</v>
      </c>
      <c r="S5" s="107" t="s">
        <v>261</v>
      </c>
      <c r="T5" s="106" t="s">
        <v>262</v>
      </c>
      <c r="U5" s="106" t="s">
        <v>263</v>
      </c>
      <c r="V5" s="106" t="s">
        <v>264</v>
      </c>
      <c r="W5" s="106" t="s">
        <v>265</v>
      </c>
      <c r="X5" s="106" t="s">
        <v>266</v>
      </c>
      <c r="Y5" s="106" t="s">
        <v>267</v>
      </c>
      <c r="Z5" s="108" t="s">
        <v>268</v>
      </c>
      <c r="AA5" s="106" t="s">
        <v>269</v>
      </c>
      <c r="AB5" s="9" t="s">
        <v>38</v>
      </c>
    </row>
    <row r="6" spans="3:28" ht="14.25" customHeight="1" x14ac:dyDescent="0.25">
      <c r="C6" s="110">
        <v>0</v>
      </c>
      <c r="D6" s="110"/>
      <c r="E6" s="110"/>
      <c r="F6" s="111"/>
      <c r="G6" s="275" t="s">
        <v>315</v>
      </c>
      <c r="H6" s="275"/>
      <c r="I6" s="275"/>
      <c r="J6" s="112"/>
      <c r="K6" s="112"/>
      <c r="L6" s="164"/>
      <c r="M6" s="165"/>
      <c r="N6" s="165"/>
      <c r="O6" s="165"/>
      <c r="P6" s="165"/>
      <c r="Q6" s="165"/>
      <c r="R6" s="165"/>
      <c r="S6" s="160"/>
      <c r="T6" s="159"/>
      <c r="U6" s="159"/>
      <c r="V6" s="159"/>
      <c r="W6" s="159"/>
      <c r="X6" s="159"/>
      <c r="Y6" s="159"/>
      <c r="Z6" s="161"/>
      <c r="AA6" s="166"/>
      <c r="AB6" s="163" t="b">
        <v>1</v>
      </c>
    </row>
    <row r="7" spans="3:28" ht="18" customHeight="1" x14ac:dyDescent="0.25">
      <c r="C7" s="110">
        <v>1</v>
      </c>
      <c r="D7" s="110"/>
      <c r="E7" s="110"/>
      <c r="F7" s="114">
        <v>1</v>
      </c>
      <c r="G7" s="115">
        <v>1</v>
      </c>
      <c r="H7" s="115" t="s">
        <v>218</v>
      </c>
      <c r="I7" s="116"/>
      <c r="J7" s="117"/>
      <c r="K7" s="116"/>
      <c r="L7" s="117"/>
      <c r="M7" s="117"/>
      <c r="N7" s="118"/>
      <c r="O7" s="118"/>
      <c r="P7" s="118"/>
      <c r="Q7" s="118"/>
      <c r="R7" s="118"/>
      <c r="S7" s="119">
        <f>SUM(P7:R7,M7:O7,J7:L7,I7)</f>
        <v>0</v>
      </c>
      <c r="T7" s="146">
        <v>0</v>
      </c>
      <c r="U7" s="147">
        <v>0</v>
      </c>
      <c r="V7" s="147">
        <v>0</v>
      </c>
      <c r="W7" s="147">
        <v>0</v>
      </c>
      <c r="X7" s="147">
        <v>0</v>
      </c>
      <c r="Y7" s="148">
        <v>0</v>
      </c>
      <c r="Z7" s="131">
        <v>0</v>
      </c>
      <c r="AA7" s="120">
        <f>SUM(S7,Z7)</f>
        <v>0</v>
      </c>
      <c r="AB7" s="109" t="str">
        <f>IF(OR(COUNTA(I7:R7)=0,COUNTA(T7:Y7)=0),"False","True")</f>
        <v>False</v>
      </c>
    </row>
    <row r="8" spans="3:28" ht="18" customHeight="1" x14ac:dyDescent="0.25">
      <c r="C8" s="110">
        <v>2</v>
      </c>
      <c r="D8" s="110"/>
      <c r="E8" s="110"/>
      <c r="F8" s="114">
        <v>2</v>
      </c>
      <c r="G8" s="115">
        <v>2</v>
      </c>
      <c r="H8" s="115" t="s">
        <v>219</v>
      </c>
      <c r="I8" s="146">
        <v>0</v>
      </c>
      <c r="J8" s="147">
        <v>0</v>
      </c>
      <c r="K8" s="147">
        <v>0</v>
      </c>
      <c r="L8" s="147">
        <v>0</v>
      </c>
      <c r="M8" s="147">
        <v>0</v>
      </c>
      <c r="N8" s="147">
        <v>0</v>
      </c>
      <c r="O8" s="147">
        <v>0</v>
      </c>
      <c r="P8" s="147">
        <v>0</v>
      </c>
      <c r="Q8" s="147">
        <v>0</v>
      </c>
      <c r="R8" s="148">
        <v>0</v>
      </c>
      <c r="S8" s="130">
        <v>0</v>
      </c>
      <c r="T8" s="118"/>
      <c r="U8" s="118"/>
      <c r="V8" s="118"/>
      <c r="W8" s="118"/>
      <c r="X8" s="118"/>
      <c r="Y8" s="118"/>
      <c r="Z8" s="121">
        <f>SUM(T8:V8,W8:Y8)</f>
        <v>0</v>
      </c>
      <c r="AA8" s="120">
        <f t="shared" ref="AA8:AA54" si="0">SUM(S8,Z8)</f>
        <v>0</v>
      </c>
      <c r="AB8" s="109" t="str">
        <f t="shared" ref="AB8:AB20" si="1">IF(OR(COUNTA(I8:R8)=0,COUNTA(T8:Y8)=0),"False","True")</f>
        <v>False</v>
      </c>
    </row>
    <row r="9" spans="3:28" ht="18" customHeight="1" x14ac:dyDescent="0.25">
      <c r="C9" s="110">
        <v>3</v>
      </c>
      <c r="D9" s="110"/>
      <c r="E9" s="110"/>
      <c r="F9" s="114">
        <v>5</v>
      </c>
      <c r="G9" s="115">
        <v>3</v>
      </c>
      <c r="H9" s="115" t="s">
        <v>220</v>
      </c>
      <c r="I9" s="116"/>
      <c r="J9" s="116"/>
      <c r="K9" s="116"/>
      <c r="L9" s="117"/>
      <c r="M9" s="117"/>
      <c r="N9" s="118"/>
      <c r="O9" s="118"/>
      <c r="P9" s="118"/>
      <c r="Q9" s="118"/>
      <c r="R9" s="118"/>
      <c r="S9" s="119">
        <f t="shared" ref="S9:S21" si="2">SUM(P9:R9,M9:O9,J9:L9,I9)</f>
        <v>0</v>
      </c>
      <c r="T9" s="118"/>
      <c r="U9" s="118"/>
      <c r="V9" s="118"/>
      <c r="W9" s="118"/>
      <c r="X9" s="118"/>
      <c r="Y9" s="118"/>
      <c r="Z9" s="121">
        <f>SUM(T9:V9,W9:Y9)</f>
        <v>0</v>
      </c>
      <c r="AA9" s="120">
        <f t="shared" si="0"/>
        <v>0</v>
      </c>
      <c r="AB9" s="109" t="str">
        <f t="shared" si="1"/>
        <v>False</v>
      </c>
    </row>
    <row r="10" spans="3:28" ht="18" customHeight="1" x14ac:dyDescent="0.25">
      <c r="C10" s="110">
        <v>4</v>
      </c>
      <c r="D10" s="110"/>
      <c r="E10" s="110"/>
      <c r="F10" s="114">
        <v>27</v>
      </c>
      <c r="G10" s="115">
        <v>4</v>
      </c>
      <c r="H10" s="115" t="s">
        <v>221</v>
      </c>
      <c r="I10" s="116"/>
      <c r="J10" s="116"/>
      <c r="K10" s="116"/>
      <c r="L10" s="117"/>
      <c r="M10" s="117"/>
      <c r="N10" s="118"/>
      <c r="O10" s="118"/>
      <c r="P10" s="118"/>
      <c r="Q10" s="118"/>
      <c r="R10" s="118"/>
      <c r="S10" s="119">
        <f t="shared" si="2"/>
        <v>0</v>
      </c>
      <c r="T10" s="118"/>
      <c r="U10" s="118"/>
      <c r="V10" s="118"/>
      <c r="W10" s="118"/>
      <c r="X10" s="118"/>
      <c r="Y10" s="118"/>
      <c r="Z10" s="121">
        <f>SUM(T10:V10,W10:Y10)</f>
        <v>0</v>
      </c>
      <c r="AA10" s="120">
        <f t="shared" si="0"/>
        <v>0</v>
      </c>
      <c r="AB10" s="109" t="str">
        <f t="shared" si="1"/>
        <v>False</v>
      </c>
    </row>
    <row r="11" spans="3:28" ht="18" customHeight="1" x14ac:dyDescent="0.25">
      <c r="C11" s="110">
        <v>5</v>
      </c>
      <c r="D11" s="110"/>
      <c r="E11" s="110"/>
      <c r="F11" s="114">
        <v>4</v>
      </c>
      <c r="G11" s="115">
        <v>5</v>
      </c>
      <c r="H11" s="115" t="s">
        <v>222</v>
      </c>
      <c r="I11" s="119">
        <f>SUM(I7,I9,I10)</f>
        <v>0</v>
      </c>
      <c r="J11" s="119">
        <f t="shared" ref="J11:R11" si="3">SUM(J7,J9,J10)</f>
        <v>0</v>
      </c>
      <c r="K11" s="119">
        <f t="shared" si="3"/>
        <v>0</v>
      </c>
      <c r="L11" s="119">
        <f t="shared" si="3"/>
        <v>0</v>
      </c>
      <c r="M11" s="119">
        <f t="shared" si="3"/>
        <v>0</v>
      </c>
      <c r="N11" s="119">
        <f t="shared" si="3"/>
        <v>0</v>
      </c>
      <c r="O11" s="119">
        <f t="shared" si="3"/>
        <v>0</v>
      </c>
      <c r="P11" s="119">
        <f t="shared" si="3"/>
        <v>0</v>
      </c>
      <c r="Q11" s="119">
        <f t="shared" si="3"/>
        <v>0</v>
      </c>
      <c r="R11" s="119">
        <f t="shared" si="3"/>
        <v>0</v>
      </c>
      <c r="S11" s="119">
        <f t="shared" si="2"/>
        <v>0</v>
      </c>
      <c r="T11" s="119">
        <f>SUM(T7:T10)</f>
        <v>0</v>
      </c>
      <c r="U11" s="119">
        <f t="shared" ref="U11:Y11" si="4">SUM(U8:U10)</f>
        <v>0</v>
      </c>
      <c r="V11" s="119">
        <f t="shared" si="4"/>
        <v>0</v>
      </c>
      <c r="W11" s="119">
        <f t="shared" si="4"/>
        <v>0</v>
      </c>
      <c r="X11" s="119">
        <f t="shared" si="4"/>
        <v>0</v>
      </c>
      <c r="Y11" s="119">
        <f t="shared" si="4"/>
        <v>0</v>
      </c>
      <c r="Z11" s="121">
        <f>SUM(T11:V11,W11:Y11)</f>
        <v>0</v>
      </c>
      <c r="AA11" s="120">
        <f t="shared" si="0"/>
        <v>0</v>
      </c>
      <c r="AB11" s="109" t="str">
        <f t="shared" si="1"/>
        <v>True</v>
      </c>
    </row>
    <row r="12" spans="3:28" ht="18" customHeight="1" x14ac:dyDescent="0.25">
      <c r="C12" s="110">
        <v>6</v>
      </c>
      <c r="D12" s="110"/>
      <c r="E12" s="110"/>
      <c r="F12" s="114">
        <v>6</v>
      </c>
      <c r="G12" s="115">
        <v>6.1</v>
      </c>
      <c r="H12" s="115" t="s">
        <v>223</v>
      </c>
      <c r="I12" s="116"/>
      <c r="J12" s="117"/>
      <c r="K12" s="116"/>
      <c r="L12" s="116"/>
      <c r="M12" s="117"/>
      <c r="N12" s="118"/>
      <c r="O12" s="118"/>
      <c r="P12" s="118"/>
      <c r="Q12" s="118"/>
      <c r="R12" s="118"/>
      <c r="S12" s="119">
        <f t="shared" si="2"/>
        <v>0</v>
      </c>
      <c r="T12" s="149">
        <v>0</v>
      </c>
      <c r="U12" s="150">
        <v>0</v>
      </c>
      <c r="V12" s="150">
        <v>0</v>
      </c>
      <c r="W12" s="150">
        <v>0</v>
      </c>
      <c r="X12" s="150">
        <v>0</v>
      </c>
      <c r="Y12" s="151">
        <v>0</v>
      </c>
      <c r="Z12" s="131">
        <v>0</v>
      </c>
      <c r="AA12" s="120">
        <f t="shared" si="0"/>
        <v>0</v>
      </c>
      <c r="AB12" s="109" t="str">
        <f t="shared" si="1"/>
        <v>False</v>
      </c>
    </row>
    <row r="13" spans="3:28" ht="18" customHeight="1" x14ac:dyDescent="0.25">
      <c r="C13" s="110">
        <v>7</v>
      </c>
      <c r="D13" s="110"/>
      <c r="E13" s="110"/>
      <c r="F13" s="114">
        <v>7</v>
      </c>
      <c r="G13" s="115">
        <v>6.2</v>
      </c>
      <c r="H13" s="115" t="s">
        <v>224</v>
      </c>
      <c r="I13" s="116"/>
      <c r="J13" s="117"/>
      <c r="K13" s="116"/>
      <c r="L13" s="116"/>
      <c r="M13" s="117"/>
      <c r="N13" s="118"/>
      <c r="O13" s="118"/>
      <c r="P13" s="118"/>
      <c r="Q13" s="118"/>
      <c r="R13" s="118"/>
      <c r="S13" s="119">
        <f t="shared" si="2"/>
        <v>0</v>
      </c>
      <c r="T13" s="152">
        <v>0</v>
      </c>
      <c r="U13" s="153">
        <v>0</v>
      </c>
      <c r="V13" s="153">
        <v>0</v>
      </c>
      <c r="W13" s="153">
        <v>0</v>
      </c>
      <c r="X13" s="153">
        <v>0</v>
      </c>
      <c r="Y13" s="154">
        <v>0</v>
      </c>
      <c r="Z13" s="131">
        <v>0</v>
      </c>
      <c r="AA13" s="120">
        <f t="shared" si="0"/>
        <v>0</v>
      </c>
      <c r="AB13" s="109" t="str">
        <f t="shared" si="1"/>
        <v>False</v>
      </c>
    </row>
    <row r="14" spans="3:28" ht="18" customHeight="1" x14ac:dyDescent="0.25">
      <c r="C14" s="110">
        <v>8</v>
      </c>
      <c r="D14" s="110"/>
      <c r="E14" s="110"/>
      <c r="F14" s="114">
        <v>8</v>
      </c>
      <c r="G14" s="115">
        <v>6.3</v>
      </c>
      <c r="H14" s="115" t="s">
        <v>225</v>
      </c>
      <c r="I14" s="116"/>
      <c r="J14" s="117"/>
      <c r="K14" s="116"/>
      <c r="L14" s="116"/>
      <c r="M14" s="117"/>
      <c r="N14" s="118"/>
      <c r="O14" s="118"/>
      <c r="P14" s="118"/>
      <c r="Q14" s="118"/>
      <c r="R14" s="118"/>
      <c r="S14" s="119">
        <f t="shared" si="2"/>
        <v>0</v>
      </c>
      <c r="T14" s="152">
        <v>0</v>
      </c>
      <c r="U14" s="153">
        <v>0</v>
      </c>
      <c r="V14" s="153">
        <v>0</v>
      </c>
      <c r="W14" s="153">
        <v>0</v>
      </c>
      <c r="X14" s="153">
        <v>0</v>
      </c>
      <c r="Y14" s="154">
        <v>0</v>
      </c>
      <c r="Z14" s="131">
        <v>0</v>
      </c>
      <c r="AA14" s="120">
        <f t="shared" si="0"/>
        <v>0</v>
      </c>
      <c r="AB14" s="109" t="str">
        <f t="shared" si="1"/>
        <v>False</v>
      </c>
    </row>
    <row r="15" spans="3:28" ht="18" customHeight="1" x14ac:dyDescent="0.25">
      <c r="C15" s="110">
        <v>9</v>
      </c>
      <c r="D15" s="110"/>
      <c r="E15" s="110"/>
      <c r="F15" s="114">
        <v>9</v>
      </c>
      <c r="G15" s="115">
        <v>6.4</v>
      </c>
      <c r="H15" s="115" t="s">
        <v>226</v>
      </c>
      <c r="I15" s="116"/>
      <c r="J15" s="117"/>
      <c r="K15" s="116"/>
      <c r="L15" s="116"/>
      <c r="M15" s="117"/>
      <c r="N15" s="118"/>
      <c r="O15" s="118"/>
      <c r="P15" s="118"/>
      <c r="Q15" s="118"/>
      <c r="R15" s="118"/>
      <c r="S15" s="119">
        <f t="shared" si="2"/>
        <v>0</v>
      </c>
      <c r="T15" s="152">
        <v>0</v>
      </c>
      <c r="U15" s="153">
        <v>0</v>
      </c>
      <c r="V15" s="153">
        <v>0</v>
      </c>
      <c r="W15" s="153">
        <v>0</v>
      </c>
      <c r="X15" s="153">
        <v>0</v>
      </c>
      <c r="Y15" s="154">
        <v>0</v>
      </c>
      <c r="Z15" s="131">
        <v>0</v>
      </c>
      <c r="AA15" s="120">
        <f t="shared" si="0"/>
        <v>0</v>
      </c>
      <c r="AB15" s="109" t="str">
        <f t="shared" si="1"/>
        <v>False</v>
      </c>
    </row>
    <row r="16" spans="3:28" ht="18" customHeight="1" x14ac:dyDescent="0.25">
      <c r="C16" s="110">
        <v>10</v>
      </c>
      <c r="D16" s="110"/>
      <c r="E16" s="110"/>
      <c r="F16" s="114">
        <v>10</v>
      </c>
      <c r="G16" s="115">
        <v>6.5</v>
      </c>
      <c r="H16" s="115" t="s">
        <v>227</v>
      </c>
      <c r="I16" s="116"/>
      <c r="J16" s="117"/>
      <c r="K16" s="116"/>
      <c r="L16" s="116"/>
      <c r="M16" s="117"/>
      <c r="N16" s="118"/>
      <c r="O16" s="118"/>
      <c r="P16" s="118"/>
      <c r="Q16" s="118"/>
      <c r="R16" s="118"/>
      <c r="S16" s="119">
        <f t="shared" si="2"/>
        <v>0</v>
      </c>
      <c r="T16" s="155">
        <v>0</v>
      </c>
      <c r="U16" s="156">
        <v>0</v>
      </c>
      <c r="V16" s="156">
        <v>0</v>
      </c>
      <c r="W16" s="156">
        <v>0</v>
      </c>
      <c r="X16" s="156">
        <v>0</v>
      </c>
      <c r="Y16" s="157">
        <v>0</v>
      </c>
      <c r="Z16" s="131">
        <v>0</v>
      </c>
      <c r="AA16" s="120">
        <f t="shared" si="0"/>
        <v>0</v>
      </c>
      <c r="AB16" s="109" t="str">
        <f t="shared" si="1"/>
        <v>False</v>
      </c>
    </row>
    <row r="17" spans="3:28" ht="18" customHeight="1" x14ac:dyDescent="0.25">
      <c r="C17" s="110">
        <v>11</v>
      </c>
      <c r="D17" s="110"/>
      <c r="E17" s="110"/>
      <c r="F17" s="114">
        <v>11</v>
      </c>
      <c r="G17" s="115">
        <v>7.1</v>
      </c>
      <c r="H17" s="115" t="s">
        <v>228</v>
      </c>
      <c r="I17" s="149">
        <v>0</v>
      </c>
      <c r="J17" s="150">
        <v>0</v>
      </c>
      <c r="K17" s="150">
        <v>0</v>
      </c>
      <c r="L17" s="150">
        <v>0</v>
      </c>
      <c r="M17" s="150">
        <v>0</v>
      </c>
      <c r="N17" s="150">
        <v>0</v>
      </c>
      <c r="O17" s="150">
        <v>0</v>
      </c>
      <c r="P17" s="150">
        <v>0</v>
      </c>
      <c r="Q17" s="150">
        <v>0</v>
      </c>
      <c r="R17" s="151">
        <v>0</v>
      </c>
      <c r="S17" s="119"/>
      <c r="T17" s="118"/>
      <c r="U17" s="118"/>
      <c r="V17" s="118"/>
      <c r="W17" s="118"/>
      <c r="X17" s="118"/>
      <c r="Y17" s="118"/>
      <c r="Z17" s="121">
        <f t="shared" ref="Z17:Z28" si="5">SUM(T17:V17,W17:Y17)</f>
        <v>0</v>
      </c>
      <c r="AA17" s="120">
        <f t="shared" si="0"/>
        <v>0</v>
      </c>
      <c r="AB17" s="109" t="str">
        <f t="shared" si="1"/>
        <v>False</v>
      </c>
    </row>
    <row r="18" spans="3:28" ht="18" customHeight="1" x14ac:dyDescent="0.25">
      <c r="C18" s="110">
        <v>12</v>
      </c>
      <c r="D18" s="110"/>
      <c r="E18" s="110"/>
      <c r="F18" s="114">
        <v>12</v>
      </c>
      <c r="G18" s="115">
        <v>7.2</v>
      </c>
      <c r="H18" s="115" t="s">
        <v>229</v>
      </c>
      <c r="I18" s="152">
        <v>0</v>
      </c>
      <c r="J18" s="153">
        <v>0</v>
      </c>
      <c r="K18" s="153">
        <v>0</v>
      </c>
      <c r="L18" s="153">
        <v>0</v>
      </c>
      <c r="M18" s="153">
        <v>0</v>
      </c>
      <c r="N18" s="153">
        <v>0</v>
      </c>
      <c r="O18" s="153">
        <v>0</v>
      </c>
      <c r="P18" s="153">
        <v>0</v>
      </c>
      <c r="Q18" s="153">
        <v>0</v>
      </c>
      <c r="R18" s="154">
        <v>0</v>
      </c>
      <c r="S18" s="119"/>
      <c r="T18" s="118"/>
      <c r="U18" s="118"/>
      <c r="V18" s="118"/>
      <c r="W18" s="118"/>
      <c r="X18" s="118"/>
      <c r="Y18" s="118"/>
      <c r="Z18" s="121">
        <f t="shared" si="5"/>
        <v>0</v>
      </c>
      <c r="AA18" s="120">
        <f t="shared" si="0"/>
        <v>0</v>
      </c>
      <c r="AB18" s="109" t="str">
        <f t="shared" si="1"/>
        <v>False</v>
      </c>
    </row>
    <row r="19" spans="3:28" ht="18" customHeight="1" x14ac:dyDescent="0.25">
      <c r="C19" s="110">
        <v>13</v>
      </c>
      <c r="D19" s="110"/>
      <c r="E19" s="110"/>
      <c r="F19" s="114">
        <v>13</v>
      </c>
      <c r="G19" s="115">
        <v>7.3</v>
      </c>
      <c r="H19" s="115" t="s">
        <v>230</v>
      </c>
      <c r="I19" s="152">
        <v>0</v>
      </c>
      <c r="J19" s="153">
        <v>0</v>
      </c>
      <c r="K19" s="153">
        <v>0</v>
      </c>
      <c r="L19" s="153">
        <v>0</v>
      </c>
      <c r="M19" s="153">
        <v>0</v>
      </c>
      <c r="N19" s="153">
        <v>0</v>
      </c>
      <c r="O19" s="153">
        <v>0</v>
      </c>
      <c r="P19" s="153">
        <v>0</v>
      </c>
      <c r="Q19" s="153">
        <v>0</v>
      </c>
      <c r="R19" s="154">
        <v>0</v>
      </c>
      <c r="S19" s="119"/>
      <c r="T19" s="118"/>
      <c r="U19" s="118"/>
      <c r="V19" s="118"/>
      <c r="W19" s="118"/>
      <c r="X19" s="118"/>
      <c r="Y19" s="118"/>
      <c r="Z19" s="121">
        <f t="shared" si="5"/>
        <v>0</v>
      </c>
      <c r="AA19" s="120">
        <f t="shared" si="0"/>
        <v>0</v>
      </c>
      <c r="AB19" s="109" t="str">
        <f t="shared" si="1"/>
        <v>False</v>
      </c>
    </row>
    <row r="20" spans="3:28" ht="18" customHeight="1" x14ac:dyDescent="0.25">
      <c r="C20" s="110">
        <v>14</v>
      </c>
      <c r="D20" s="110"/>
      <c r="E20" s="110"/>
      <c r="F20" s="114">
        <v>14</v>
      </c>
      <c r="G20" s="115">
        <v>7.4</v>
      </c>
      <c r="H20" s="115" t="s">
        <v>231</v>
      </c>
      <c r="I20" s="152">
        <v>0</v>
      </c>
      <c r="J20" s="153">
        <v>0</v>
      </c>
      <c r="K20" s="153">
        <v>0</v>
      </c>
      <c r="L20" s="153">
        <v>0</v>
      </c>
      <c r="M20" s="153">
        <v>0</v>
      </c>
      <c r="N20" s="153">
        <v>0</v>
      </c>
      <c r="O20" s="153">
        <v>0</v>
      </c>
      <c r="P20" s="153">
        <v>0</v>
      </c>
      <c r="Q20" s="153">
        <v>0</v>
      </c>
      <c r="R20" s="154">
        <v>0</v>
      </c>
      <c r="S20" s="119"/>
      <c r="T20" s="118"/>
      <c r="U20" s="118"/>
      <c r="V20" s="118"/>
      <c r="W20" s="118"/>
      <c r="X20" s="118"/>
      <c r="Y20" s="118"/>
      <c r="Z20" s="121">
        <f t="shared" si="5"/>
        <v>0</v>
      </c>
      <c r="AA20" s="120">
        <f t="shared" si="0"/>
        <v>0</v>
      </c>
      <c r="AB20" s="109" t="str">
        <f t="shared" si="1"/>
        <v>False</v>
      </c>
    </row>
    <row r="21" spans="3:28" ht="18" customHeight="1" x14ac:dyDescent="0.25">
      <c r="C21" s="110">
        <v>15</v>
      </c>
      <c r="D21" s="110"/>
      <c r="E21" s="110"/>
      <c r="F21" s="114">
        <v>15</v>
      </c>
      <c r="G21" s="115">
        <v>8</v>
      </c>
      <c r="H21" s="115" t="s">
        <v>232</v>
      </c>
      <c r="I21" s="116"/>
      <c r="J21" s="117"/>
      <c r="K21" s="116"/>
      <c r="L21" s="117"/>
      <c r="M21" s="117"/>
      <c r="N21" s="118"/>
      <c r="O21" s="118"/>
      <c r="P21" s="118"/>
      <c r="Q21" s="118"/>
      <c r="R21" s="118"/>
      <c r="S21" s="119">
        <f t="shared" si="2"/>
        <v>0</v>
      </c>
      <c r="T21" s="118"/>
      <c r="U21" s="118"/>
      <c r="V21" s="118"/>
      <c r="W21" s="118"/>
      <c r="X21" s="118"/>
      <c r="Y21" s="118"/>
      <c r="Z21" s="121">
        <f t="shared" si="5"/>
        <v>0</v>
      </c>
      <c r="AA21" s="120">
        <f>SUM(S21,Z21)</f>
        <v>0</v>
      </c>
      <c r="AB21" s="109" t="str">
        <f>IF(OR(COUNTA(I21:R21)&lt;10,COUNTA(T21:Y21)&lt;6),"False","True")</f>
        <v>False</v>
      </c>
    </row>
    <row r="22" spans="3:28" ht="18" customHeight="1" x14ac:dyDescent="0.25">
      <c r="C22" s="110">
        <v>16</v>
      </c>
      <c r="D22" s="110"/>
      <c r="E22" s="110"/>
      <c r="F22" s="114">
        <v>16</v>
      </c>
      <c r="G22" s="115">
        <v>9</v>
      </c>
      <c r="H22" s="115" t="s">
        <v>233</v>
      </c>
      <c r="I22" s="116"/>
      <c r="J22" s="117"/>
      <c r="K22" s="116"/>
      <c r="L22" s="117"/>
      <c r="M22" s="117"/>
      <c r="N22" s="118"/>
      <c r="O22" s="118"/>
      <c r="P22" s="118"/>
      <c r="Q22" s="118"/>
      <c r="R22" s="118"/>
      <c r="S22" s="119">
        <f>SUM(P22:R22,M22:O22,J22:L22,I22)</f>
        <v>0</v>
      </c>
      <c r="T22" s="118"/>
      <c r="U22" s="118"/>
      <c r="V22" s="118"/>
      <c r="W22" s="118"/>
      <c r="X22" s="118"/>
      <c r="Y22" s="118"/>
      <c r="Z22" s="121">
        <f t="shared" si="5"/>
        <v>0</v>
      </c>
      <c r="AA22" s="120">
        <f t="shared" si="0"/>
        <v>0</v>
      </c>
      <c r="AB22" s="109" t="str">
        <f t="shared" ref="AB22:AB28" si="6">IF(OR(COUNTA(I22:R22)&lt;10,COUNTA(T22:Y22)&lt;6),"False","True")</f>
        <v>False</v>
      </c>
    </row>
    <row r="23" spans="3:28" ht="18" customHeight="1" x14ac:dyDescent="0.25">
      <c r="C23" s="110">
        <v>17</v>
      </c>
      <c r="D23" s="110"/>
      <c r="E23" s="110"/>
      <c r="F23" s="114">
        <v>17</v>
      </c>
      <c r="G23" s="115">
        <v>10</v>
      </c>
      <c r="H23" s="115" t="s">
        <v>234</v>
      </c>
      <c r="I23" s="116"/>
      <c r="J23" s="117"/>
      <c r="K23" s="116"/>
      <c r="L23" s="116"/>
      <c r="M23" s="117"/>
      <c r="N23" s="118"/>
      <c r="O23" s="118"/>
      <c r="P23" s="118"/>
      <c r="Q23" s="118"/>
      <c r="R23" s="118"/>
      <c r="S23" s="119">
        <f>SUM(P23:R23,M23:O23,J23:L23,I23)</f>
        <v>0</v>
      </c>
      <c r="T23" s="118"/>
      <c r="U23" s="118"/>
      <c r="V23" s="118"/>
      <c r="W23" s="118"/>
      <c r="X23" s="118"/>
      <c r="Y23" s="118"/>
      <c r="Z23" s="121">
        <f t="shared" si="5"/>
        <v>0</v>
      </c>
      <c r="AA23" s="120">
        <f t="shared" si="0"/>
        <v>0</v>
      </c>
      <c r="AB23" s="109" t="str">
        <f t="shared" si="6"/>
        <v>False</v>
      </c>
    </row>
    <row r="24" spans="3:28" ht="18" customHeight="1" x14ac:dyDescent="0.25">
      <c r="C24" s="110">
        <v>18</v>
      </c>
      <c r="D24" s="110"/>
      <c r="E24" s="110"/>
      <c r="F24" s="114">
        <v>18</v>
      </c>
      <c r="G24" s="115">
        <v>11</v>
      </c>
      <c r="H24" s="115" t="s">
        <v>235</v>
      </c>
      <c r="I24" s="146">
        <v>0</v>
      </c>
      <c r="J24" s="147">
        <v>0</v>
      </c>
      <c r="K24" s="147">
        <v>0</v>
      </c>
      <c r="L24" s="147">
        <v>0</v>
      </c>
      <c r="M24" s="147">
        <v>0</v>
      </c>
      <c r="N24" s="147">
        <v>0</v>
      </c>
      <c r="O24" s="147">
        <v>0</v>
      </c>
      <c r="P24" s="147">
        <v>0</v>
      </c>
      <c r="Q24" s="147">
        <v>0</v>
      </c>
      <c r="R24" s="148">
        <v>0</v>
      </c>
      <c r="S24" s="130">
        <v>0</v>
      </c>
      <c r="T24" s="118"/>
      <c r="U24" s="118"/>
      <c r="V24" s="118"/>
      <c r="W24" s="118"/>
      <c r="X24" s="118"/>
      <c r="Y24" s="118"/>
      <c r="Z24" s="121">
        <f t="shared" si="5"/>
        <v>0</v>
      </c>
      <c r="AA24" s="120">
        <f t="shared" si="0"/>
        <v>0</v>
      </c>
      <c r="AB24" s="109" t="str">
        <f t="shared" si="6"/>
        <v>False</v>
      </c>
    </row>
    <row r="25" spans="3:28" ht="18" customHeight="1" x14ac:dyDescent="0.25">
      <c r="C25" s="110">
        <v>19</v>
      </c>
      <c r="D25" s="110"/>
      <c r="E25" s="110"/>
      <c r="F25" s="114">
        <v>19</v>
      </c>
      <c r="G25" s="115">
        <v>12</v>
      </c>
      <c r="H25" s="115" t="s">
        <v>236</v>
      </c>
      <c r="I25" s="116"/>
      <c r="J25" s="117"/>
      <c r="K25" s="116"/>
      <c r="L25" s="117"/>
      <c r="M25" s="117"/>
      <c r="N25" s="118"/>
      <c r="O25" s="118"/>
      <c r="P25" s="118"/>
      <c r="Q25" s="118"/>
      <c r="R25" s="118"/>
      <c r="S25" s="119">
        <f>SUM(P25:R25,M25:O25,J25:L25,I25)</f>
        <v>0</v>
      </c>
      <c r="T25" s="118"/>
      <c r="U25" s="118"/>
      <c r="V25" s="118"/>
      <c r="W25" s="118"/>
      <c r="X25" s="118"/>
      <c r="Y25" s="118"/>
      <c r="Z25" s="121">
        <f t="shared" si="5"/>
        <v>0</v>
      </c>
      <c r="AA25" s="120">
        <f t="shared" si="0"/>
        <v>0</v>
      </c>
      <c r="AB25" s="109" t="str">
        <f t="shared" si="6"/>
        <v>False</v>
      </c>
    </row>
    <row r="26" spans="3:28" ht="18" customHeight="1" x14ac:dyDescent="0.25">
      <c r="C26" s="110">
        <v>20</v>
      </c>
      <c r="D26" s="110"/>
      <c r="E26" s="110"/>
      <c r="F26" s="114">
        <v>20</v>
      </c>
      <c r="G26" s="115">
        <v>13</v>
      </c>
      <c r="H26" s="115" t="s">
        <v>237</v>
      </c>
      <c r="I26" s="116"/>
      <c r="J26" s="117"/>
      <c r="K26" s="116"/>
      <c r="L26" s="117"/>
      <c r="M26" s="117"/>
      <c r="N26" s="118"/>
      <c r="O26" s="118"/>
      <c r="P26" s="118"/>
      <c r="Q26" s="118"/>
      <c r="R26" s="118"/>
      <c r="S26" s="119">
        <f>SUM(P26:R26,M26:O26,J26:L26,I26)</f>
        <v>0</v>
      </c>
      <c r="T26" s="118"/>
      <c r="U26" s="118"/>
      <c r="V26" s="118"/>
      <c r="W26" s="118"/>
      <c r="X26" s="118"/>
      <c r="Y26" s="118"/>
      <c r="Z26" s="121">
        <f t="shared" si="5"/>
        <v>0</v>
      </c>
      <c r="AA26" s="120">
        <f t="shared" si="0"/>
        <v>0</v>
      </c>
      <c r="AB26" s="109" t="str">
        <f t="shared" si="6"/>
        <v>False</v>
      </c>
    </row>
    <row r="27" spans="3:28" ht="18" customHeight="1" x14ac:dyDescent="0.25">
      <c r="C27" s="110">
        <v>21</v>
      </c>
      <c r="D27" s="110"/>
      <c r="E27" s="110"/>
      <c r="F27" s="114">
        <v>21</v>
      </c>
      <c r="G27" s="115">
        <v>14</v>
      </c>
      <c r="H27" s="115" t="s">
        <v>238</v>
      </c>
      <c r="I27" s="116"/>
      <c r="J27" s="116"/>
      <c r="K27" s="116"/>
      <c r="L27" s="116"/>
      <c r="M27" s="116"/>
      <c r="N27" s="118"/>
      <c r="O27" s="118"/>
      <c r="P27" s="118"/>
      <c r="Q27" s="118"/>
      <c r="R27" s="118"/>
      <c r="S27" s="119">
        <f>SUM(P27:R27,M27:O27,J27:L27,I27)</f>
        <v>0</v>
      </c>
      <c r="T27" s="118"/>
      <c r="U27" s="118"/>
      <c r="V27" s="118"/>
      <c r="W27" s="118"/>
      <c r="X27" s="118"/>
      <c r="Y27" s="118"/>
      <c r="Z27" s="121">
        <f t="shared" si="5"/>
        <v>0</v>
      </c>
      <c r="AA27" s="120">
        <f t="shared" si="0"/>
        <v>0</v>
      </c>
      <c r="AB27" s="109" t="str">
        <f t="shared" si="6"/>
        <v>False</v>
      </c>
    </row>
    <row r="28" spans="3:28" ht="18" customHeight="1" x14ac:dyDescent="0.25">
      <c r="C28" s="110">
        <v>22</v>
      </c>
      <c r="D28" s="110"/>
      <c r="E28" s="110"/>
      <c r="F28" s="114">
        <v>22</v>
      </c>
      <c r="G28" s="115">
        <v>15</v>
      </c>
      <c r="H28" s="115" t="s">
        <v>239</v>
      </c>
      <c r="I28" s="116"/>
      <c r="J28" s="117"/>
      <c r="K28" s="116"/>
      <c r="L28" s="117"/>
      <c r="M28" s="117"/>
      <c r="N28" s="118"/>
      <c r="O28" s="118"/>
      <c r="P28" s="118"/>
      <c r="Q28" s="118"/>
      <c r="R28" s="118"/>
      <c r="S28" s="119">
        <f>SUM(P28:R28,M28:O28,J28:L28,I28)</f>
        <v>0</v>
      </c>
      <c r="T28" s="118"/>
      <c r="U28" s="118"/>
      <c r="V28" s="118"/>
      <c r="W28" s="118"/>
      <c r="X28" s="118"/>
      <c r="Y28" s="118"/>
      <c r="Z28" s="121">
        <f t="shared" si="5"/>
        <v>0</v>
      </c>
      <c r="AA28" s="120">
        <f t="shared" si="0"/>
        <v>0</v>
      </c>
      <c r="AB28" s="109" t="str">
        <f t="shared" si="6"/>
        <v>False</v>
      </c>
    </row>
    <row r="29" spans="3:28" ht="15" customHeight="1" x14ac:dyDescent="0.25">
      <c r="C29" s="110">
        <v>0</v>
      </c>
      <c r="D29" s="110"/>
      <c r="E29" s="110"/>
      <c r="F29" s="122"/>
      <c r="G29" s="167" t="s">
        <v>328</v>
      </c>
      <c r="H29" s="167" t="s">
        <v>343</v>
      </c>
      <c r="I29" s="167"/>
      <c r="J29" s="123"/>
      <c r="K29" s="123"/>
      <c r="L29" s="158"/>
      <c r="M29" s="159"/>
      <c r="N29" s="159"/>
      <c r="O29" s="159"/>
      <c r="P29" s="159"/>
      <c r="Q29" s="159"/>
      <c r="R29" s="159"/>
      <c r="S29" s="160"/>
      <c r="T29" s="159"/>
      <c r="U29" s="159"/>
      <c r="V29" s="159"/>
      <c r="W29" s="159"/>
      <c r="X29" s="159"/>
      <c r="Y29" s="159"/>
      <c r="Z29" s="161"/>
      <c r="AA29" s="162"/>
      <c r="AB29" s="163" t="b">
        <v>1</v>
      </c>
    </row>
    <row r="30" spans="3:28" ht="18" customHeight="1" x14ac:dyDescent="0.25">
      <c r="C30" s="110">
        <v>23</v>
      </c>
      <c r="D30" s="110"/>
      <c r="E30" s="110"/>
      <c r="F30" s="114">
        <v>10</v>
      </c>
      <c r="G30" s="115">
        <v>20</v>
      </c>
      <c r="H30" s="115" t="s">
        <v>342</v>
      </c>
      <c r="I30" s="116"/>
      <c r="J30" s="116"/>
      <c r="K30" s="116"/>
      <c r="L30" s="116"/>
      <c r="M30" s="116"/>
      <c r="N30" s="117"/>
      <c r="O30" s="117"/>
      <c r="P30" s="117"/>
      <c r="Q30" s="117"/>
      <c r="R30" s="118"/>
      <c r="S30" s="119">
        <f t="shared" ref="S30:S37" si="7">SUM(P30:R30,M30:O30,J30:L30,I30)</f>
        <v>0</v>
      </c>
      <c r="T30" s="149">
        <v>0</v>
      </c>
      <c r="U30" s="150">
        <v>0</v>
      </c>
      <c r="V30" s="150">
        <v>0</v>
      </c>
      <c r="W30" s="150">
        <v>0</v>
      </c>
      <c r="X30" s="150">
        <v>0</v>
      </c>
      <c r="Y30" s="151">
        <v>0</v>
      </c>
      <c r="Z30" s="131">
        <f>SUM(T30:V30,W30:Y30)</f>
        <v>0</v>
      </c>
      <c r="AA30" s="120">
        <f>SUM(S30,Z30)</f>
        <v>0</v>
      </c>
      <c r="AB30" s="109" t="str">
        <f t="shared" ref="AB30:AB37" si="8">IF(OR(COUNTA(I30:R30)&lt;10,COUNTA(T30:Y30)&lt;6),"False","True")</f>
        <v>False</v>
      </c>
    </row>
    <row r="31" spans="3:28" ht="18" customHeight="1" x14ac:dyDescent="0.25">
      <c r="C31" s="110">
        <v>24</v>
      </c>
      <c r="D31" s="110"/>
      <c r="E31" s="110"/>
      <c r="F31" s="211">
        <v>10.1</v>
      </c>
      <c r="G31" s="115">
        <v>20.100000000000001</v>
      </c>
      <c r="H31" s="115" t="s">
        <v>241</v>
      </c>
      <c r="I31" s="116"/>
      <c r="J31" s="116"/>
      <c r="K31" s="116"/>
      <c r="L31" s="116"/>
      <c r="M31" s="116"/>
      <c r="N31" s="117"/>
      <c r="O31" s="117"/>
      <c r="P31" s="117"/>
      <c r="Q31" s="117"/>
      <c r="R31" s="118"/>
      <c r="S31" s="119">
        <f t="shared" si="7"/>
        <v>0</v>
      </c>
      <c r="T31" s="152">
        <v>0</v>
      </c>
      <c r="U31" s="153">
        <v>0</v>
      </c>
      <c r="V31" s="153">
        <v>0</v>
      </c>
      <c r="W31" s="153">
        <v>0</v>
      </c>
      <c r="X31" s="153">
        <v>0</v>
      </c>
      <c r="Y31" s="154">
        <v>0</v>
      </c>
      <c r="Z31" s="131">
        <f t="shared" ref="Z31:Z37" si="9">SUM(T31:V31,W31:Y31)</f>
        <v>0</v>
      </c>
      <c r="AA31" s="120">
        <f t="shared" si="0"/>
        <v>0</v>
      </c>
      <c r="AB31" s="109" t="str">
        <f t="shared" si="8"/>
        <v>False</v>
      </c>
    </row>
    <row r="32" spans="3:28" ht="18" customHeight="1" x14ac:dyDescent="0.25">
      <c r="C32" s="110">
        <v>25</v>
      </c>
      <c r="D32" s="110"/>
      <c r="E32" s="110"/>
      <c r="F32" s="114">
        <v>11</v>
      </c>
      <c r="G32" s="115">
        <v>21</v>
      </c>
      <c r="H32" s="115" t="s">
        <v>242</v>
      </c>
      <c r="I32" s="116"/>
      <c r="J32" s="116"/>
      <c r="K32" s="116"/>
      <c r="L32" s="116"/>
      <c r="M32" s="116"/>
      <c r="N32" s="117"/>
      <c r="O32" s="117"/>
      <c r="P32" s="117"/>
      <c r="Q32" s="117"/>
      <c r="R32" s="118"/>
      <c r="S32" s="119">
        <f t="shared" si="7"/>
        <v>0</v>
      </c>
      <c r="T32" s="152">
        <v>0</v>
      </c>
      <c r="U32" s="153">
        <v>0</v>
      </c>
      <c r="V32" s="153">
        <v>0</v>
      </c>
      <c r="W32" s="153">
        <v>0</v>
      </c>
      <c r="X32" s="153">
        <v>0</v>
      </c>
      <c r="Y32" s="154">
        <v>0</v>
      </c>
      <c r="Z32" s="131">
        <f t="shared" si="9"/>
        <v>0</v>
      </c>
      <c r="AA32" s="120">
        <f t="shared" si="0"/>
        <v>0</v>
      </c>
      <c r="AB32" s="109" t="str">
        <f t="shared" si="8"/>
        <v>False</v>
      </c>
    </row>
    <row r="33" spans="3:28" ht="18" customHeight="1" x14ac:dyDescent="0.25">
      <c r="C33" s="110">
        <v>26</v>
      </c>
      <c r="D33" s="110"/>
      <c r="E33" s="110"/>
      <c r="F33" s="211">
        <v>11.1</v>
      </c>
      <c r="G33" s="115">
        <v>21.1</v>
      </c>
      <c r="H33" s="115" t="s">
        <v>243</v>
      </c>
      <c r="I33" s="116"/>
      <c r="J33" s="116"/>
      <c r="K33" s="116"/>
      <c r="L33" s="116"/>
      <c r="M33" s="116"/>
      <c r="N33" s="117"/>
      <c r="O33" s="117"/>
      <c r="P33" s="117"/>
      <c r="Q33" s="117"/>
      <c r="R33" s="118"/>
      <c r="S33" s="119">
        <f t="shared" si="7"/>
        <v>0</v>
      </c>
      <c r="T33" s="152">
        <v>0</v>
      </c>
      <c r="U33" s="153">
        <v>0</v>
      </c>
      <c r="V33" s="153">
        <v>0</v>
      </c>
      <c r="W33" s="153">
        <v>0</v>
      </c>
      <c r="X33" s="153">
        <v>0</v>
      </c>
      <c r="Y33" s="154">
        <v>0</v>
      </c>
      <c r="Z33" s="131">
        <f t="shared" si="9"/>
        <v>0</v>
      </c>
      <c r="AA33" s="120">
        <f t="shared" si="0"/>
        <v>0</v>
      </c>
      <c r="AB33" s="109" t="str">
        <f t="shared" si="8"/>
        <v>False</v>
      </c>
    </row>
    <row r="34" spans="3:28" ht="18" customHeight="1" x14ac:dyDescent="0.25">
      <c r="C34" s="110">
        <v>27</v>
      </c>
      <c r="D34" s="110"/>
      <c r="E34" s="110"/>
      <c r="F34" s="114">
        <v>12</v>
      </c>
      <c r="G34" s="115">
        <v>22</v>
      </c>
      <c r="H34" s="115" t="s">
        <v>244</v>
      </c>
      <c r="I34" s="116"/>
      <c r="J34" s="116"/>
      <c r="K34" s="116"/>
      <c r="L34" s="116"/>
      <c r="M34" s="116"/>
      <c r="N34" s="117"/>
      <c r="O34" s="117"/>
      <c r="P34" s="117"/>
      <c r="Q34" s="117"/>
      <c r="R34" s="118"/>
      <c r="S34" s="119">
        <f t="shared" si="7"/>
        <v>0</v>
      </c>
      <c r="T34" s="152">
        <v>0</v>
      </c>
      <c r="U34" s="153">
        <v>0</v>
      </c>
      <c r="V34" s="153">
        <v>0</v>
      </c>
      <c r="W34" s="153">
        <v>0</v>
      </c>
      <c r="X34" s="153">
        <v>0</v>
      </c>
      <c r="Y34" s="153">
        <v>0</v>
      </c>
      <c r="Z34" s="131">
        <f t="shared" si="9"/>
        <v>0</v>
      </c>
      <c r="AA34" s="120">
        <f t="shared" si="0"/>
        <v>0</v>
      </c>
      <c r="AB34" s="109" t="str">
        <f t="shared" si="8"/>
        <v>False</v>
      </c>
    </row>
    <row r="35" spans="3:28" ht="18" customHeight="1" x14ac:dyDescent="0.25">
      <c r="C35" s="110">
        <v>28</v>
      </c>
      <c r="D35" s="110"/>
      <c r="E35" s="110"/>
      <c r="F35" s="211">
        <v>12.1</v>
      </c>
      <c r="G35" s="115">
        <v>22.1</v>
      </c>
      <c r="H35" s="115" t="s">
        <v>245</v>
      </c>
      <c r="I35" s="116"/>
      <c r="J35" s="116"/>
      <c r="K35" s="116"/>
      <c r="L35" s="116"/>
      <c r="M35" s="116"/>
      <c r="N35" s="117"/>
      <c r="O35" s="117"/>
      <c r="P35" s="117"/>
      <c r="Q35" s="117"/>
      <c r="R35" s="118"/>
      <c r="S35" s="119">
        <f t="shared" si="7"/>
        <v>0</v>
      </c>
      <c r="T35" s="152">
        <v>0</v>
      </c>
      <c r="U35" s="153">
        <v>0</v>
      </c>
      <c r="V35" s="153">
        <v>0</v>
      </c>
      <c r="W35" s="153">
        <v>0</v>
      </c>
      <c r="X35" s="153">
        <v>0</v>
      </c>
      <c r="Y35" s="153">
        <v>0</v>
      </c>
      <c r="Z35" s="131">
        <f t="shared" si="9"/>
        <v>0</v>
      </c>
      <c r="AA35" s="120">
        <f t="shared" si="0"/>
        <v>0</v>
      </c>
      <c r="AB35" s="109" t="str">
        <f t="shared" si="8"/>
        <v>False</v>
      </c>
    </row>
    <row r="36" spans="3:28" ht="18" customHeight="1" x14ac:dyDescent="0.25">
      <c r="C36" s="110">
        <v>29</v>
      </c>
      <c r="D36" s="110"/>
      <c r="E36" s="110"/>
      <c r="F36" s="114">
        <v>13</v>
      </c>
      <c r="G36" s="115">
        <v>23</v>
      </c>
      <c r="H36" s="115" t="s">
        <v>246</v>
      </c>
      <c r="I36" s="116"/>
      <c r="J36" s="116"/>
      <c r="K36" s="116"/>
      <c r="L36" s="116"/>
      <c r="M36" s="116"/>
      <c r="N36" s="117"/>
      <c r="O36" s="117"/>
      <c r="P36" s="117"/>
      <c r="Q36" s="117"/>
      <c r="R36" s="118"/>
      <c r="S36" s="119">
        <f t="shared" si="7"/>
        <v>0</v>
      </c>
      <c r="T36" s="152">
        <v>0</v>
      </c>
      <c r="U36" s="153">
        <v>0</v>
      </c>
      <c r="V36" s="153">
        <v>0</v>
      </c>
      <c r="W36" s="153">
        <v>0</v>
      </c>
      <c r="X36" s="153">
        <v>0</v>
      </c>
      <c r="Y36" s="154">
        <v>0</v>
      </c>
      <c r="Z36" s="131">
        <f t="shared" si="9"/>
        <v>0</v>
      </c>
      <c r="AA36" s="120">
        <f t="shared" si="0"/>
        <v>0</v>
      </c>
      <c r="AB36" s="109" t="str">
        <f t="shared" si="8"/>
        <v>False</v>
      </c>
    </row>
    <row r="37" spans="3:28" ht="18" customHeight="1" x14ac:dyDescent="0.25">
      <c r="C37" s="110">
        <v>30</v>
      </c>
      <c r="D37" s="110"/>
      <c r="E37" s="110"/>
      <c r="F37" s="211">
        <v>13.1</v>
      </c>
      <c r="G37" s="115">
        <v>23.1</v>
      </c>
      <c r="H37" s="115" t="s">
        <v>247</v>
      </c>
      <c r="I37" s="116"/>
      <c r="J37" s="116"/>
      <c r="K37" s="116"/>
      <c r="L37" s="116"/>
      <c r="M37" s="116"/>
      <c r="N37" s="117"/>
      <c r="O37" s="117"/>
      <c r="P37" s="117"/>
      <c r="Q37" s="117"/>
      <c r="R37" s="118"/>
      <c r="S37" s="119">
        <f t="shared" si="7"/>
        <v>0</v>
      </c>
      <c r="T37" s="152">
        <v>0</v>
      </c>
      <c r="U37" s="153">
        <v>0</v>
      </c>
      <c r="V37" s="153">
        <v>0</v>
      </c>
      <c r="W37" s="153">
        <v>0</v>
      </c>
      <c r="X37" s="153">
        <v>0</v>
      </c>
      <c r="Y37" s="154">
        <v>0</v>
      </c>
      <c r="Z37" s="131">
        <f t="shared" si="9"/>
        <v>0</v>
      </c>
      <c r="AA37" s="120">
        <f>SUM(S37,Z37)</f>
        <v>0</v>
      </c>
      <c r="AB37" s="109" t="str">
        <f t="shared" si="8"/>
        <v>False</v>
      </c>
    </row>
    <row r="38" spans="3:28" ht="14.25" customHeight="1" x14ac:dyDescent="0.25">
      <c r="C38" s="110">
        <v>0</v>
      </c>
      <c r="D38" s="110"/>
      <c r="E38" s="110"/>
      <c r="F38" s="124"/>
      <c r="G38" s="167" t="s">
        <v>325</v>
      </c>
      <c r="H38" s="167"/>
      <c r="I38" s="167"/>
      <c r="J38" s="167"/>
      <c r="K38" s="113"/>
      <c r="L38" s="158"/>
      <c r="M38" s="159"/>
      <c r="N38" s="159"/>
      <c r="O38" s="159"/>
      <c r="P38" s="159"/>
      <c r="Q38" s="159"/>
      <c r="R38" s="159"/>
      <c r="S38" s="160"/>
      <c r="T38" s="159"/>
      <c r="U38" s="159"/>
      <c r="V38" s="159"/>
      <c r="W38" s="159"/>
      <c r="X38" s="159"/>
      <c r="Y38" s="159"/>
      <c r="Z38" s="161"/>
      <c r="AA38" s="162"/>
      <c r="AB38" s="163" t="b">
        <v>1</v>
      </c>
    </row>
    <row r="39" spans="3:28" ht="18" customHeight="1" x14ac:dyDescent="0.25">
      <c r="C39" s="110">
        <v>31</v>
      </c>
      <c r="D39" s="110"/>
      <c r="E39" s="110"/>
      <c r="F39" s="125"/>
      <c r="G39" s="143">
        <v>100</v>
      </c>
      <c r="H39" s="126" t="s">
        <v>270</v>
      </c>
      <c r="I39" s="118"/>
      <c r="J39" s="118"/>
      <c r="K39" s="118"/>
      <c r="L39" s="118"/>
      <c r="M39" s="118"/>
      <c r="N39" s="118"/>
      <c r="O39" s="118"/>
      <c r="P39" s="118"/>
      <c r="Q39" s="118"/>
      <c r="R39" s="118"/>
      <c r="S39" s="119">
        <f t="shared" ref="S39:S55" si="10">SUM(P39:R39,M39:O39,J39:L39,I39)</f>
        <v>0</v>
      </c>
      <c r="T39" s="118"/>
      <c r="U39" s="118"/>
      <c r="V39" s="118"/>
      <c r="W39" s="118"/>
      <c r="X39" s="118"/>
      <c r="Y39" s="118"/>
      <c r="Z39" s="121">
        <f t="shared" ref="Z39:Z55" si="11">SUM(T39:V39,W39:Y39)</f>
        <v>0</v>
      </c>
      <c r="AA39" s="120">
        <f t="shared" si="0"/>
        <v>0</v>
      </c>
      <c r="AB39" s="109" t="str">
        <f t="shared" ref="AB39:AB54" si="12">IF(OR(COUNTA(I39:R39)&lt;10,COUNTA(T39:Y39)&lt;6),"False","True")</f>
        <v>False</v>
      </c>
    </row>
    <row r="40" spans="3:28" ht="18" customHeight="1" x14ac:dyDescent="0.25">
      <c r="C40" s="110">
        <v>32</v>
      </c>
      <c r="D40" s="110"/>
      <c r="E40" s="110"/>
      <c r="F40" s="125"/>
      <c r="G40" s="143">
        <v>101</v>
      </c>
      <c r="H40" s="126" t="s">
        <v>271</v>
      </c>
      <c r="I40" s="118"/>
      <c r="J40" s="118"/>
      <c r="K40" s="118"/>
      <c r="L40" s="118"/>
      <c r="M40" s="118"/>
      <c r="N40" s="118"/>
      <c r="O40" s="118"/>
      <c r="P40" s="118"/>
      <c r="Q40" s="118"/>
      <c r="R40" s="118"/>
      <c r="S40" s="119">
        <f t="shared" si="10"/>
        <v>0</v>
      </c>
      <c r="T40" s="118"/>
      <c r="U40" s="118"/>
      <c r="V40" s="118"/>
      <c r="W40" s="118"/>
      <c r="X40" s="118"/>
      <c r="Y40" s="118"/>
      <c r="Z40" s="121">
        <f t="shared" si="11"/>
        <v>0</v>
      </c>
      <c r="AA40" s="120">
        <f t="shared" si="0"/>
        <v>0</v>
      </c>
      <c r="AB40" s="109" t="str">
        <f t="shared" si="12"/>
        <v>False</v>
      </c>
    </row>
    <row r="41" spans="3:28" ht="18" customHeight="1" x14ac:dyDescent="0.25">
      <c r="C41" s="110">
        <v>33</v>
      </c>
      <c r="D41" s="110"/>
      <c r="E41" s="110"/>
      <c r="F41" s="125"/>
      <c r="G41" s="143">
        <v>102</v>
      </c>
      <c r="H41" s="126" t="s">
        <v>273</v>
      </c>
      <c r="I41" s="118"/>
      <c r="J41" s="118"/>
      <c r="K41" s="118"/>
      <c r="L41" s="118"/>
      <c r="M41" s="118"/>
      <c r="N41" s="118"/>
      <c r="O41" s="118"/>
      <c r="P41" s="118"/>
      <c r="Q41" s="118"/>
      <c r="R41" s="118"/>
      <c r="S41" s="119">
        <f t="shared" si="10"/>
        <v>0</v>
      </c>
      <c r="T41" s="118"/>
      <c r="U41" s="118"/>
      <c r="V41" s="118"/>
      <c r="W41" s="118"/>
      <c r="X41" s="118"/>
      <c r="Y41" s="118"/>
      <c r="Z41" s="121">
        <f t="shared" si="11"/>
        <v>0</v>
      </c>
      <c r="AA41" s="120">
        <f t="shared" si="0"/>
        <v>0</v>
      </c>
      <c r="AB41" s="109" t="str">
        <f t="shared" si="12"/>
        <v>False</v>
      </c>
    </row>
    <row r="42" spans="3:28" ht="18" customHeight="1" x14ac:dyDescent="0.25">
      <c r="C42" s="110">
        <v>34</v>
      </c>
      <c r="D42" s="110"/>
      <c r="E42" s="110"/>
      <c r="F42" s="125"/>
      <c r="G42" s="143">
        <v>103</v>
      </c>
      <c r="H42" s="126" t="s">
        <v>272</v>
      </c>
      <c r="I42" s="118"/>
      <c r="J42" s="118"/>
      <c r="K42" s="118"/>
      <c r="L42" s="118"/>
      <c r="M42" s="118"/>
      <c r="N42" s="118"/>
      <c r="O42" s="118"/>
      <c r="P42" s="118"/>
      <c r="Q42" s="118"/>
      <c r="R42" s="118"/>
      <c r="S42" s="119">
        <f t="shared" si="10"/>
        <v>0</v>
      </c>
      <c r="T42" s="118"/>
      <c r="U42" s="118"/>
      <c r="V42" s="118"/>
      <c r="W42" s="118"/>
      <c r="X42" s="118"/>
      <c r="Y42" s="118"/>
      <c r="Z42" s="121">
        <f t="shared" si="11"/>
        <v>0</v>
      </c>
      <c r="AA42" s="120">
        <f t="shared" si="0"/>
        <v>0</v>
      </c>
      <c r="AB42" s="109" t="str">
        <f t="shared" si="12"/>
        <v>False</v>
      </c>
    </row>
    <row r="43" spans="3:28" ht="18" customHeight="1" x14ac:dyDescent="0.25">
      <c r="C43" s="110">
        <v>35</v>
      </c>
      <c r="D43" s="110"/>
      <c r="E43" s="110"/>
      <c r="F43" s="125"/>
      <c r="G43" s="143">
        <v>104</v>
      </c>
      <c r="H43" s="126" t="s">
        <v>274</v>
      </c>
      <c r="I43" s="118"/>
      <c r="J43" s="118"/>
      <c r="K43" s="118"/>
      <c r="L43" s="118"/>
      <c r="M43" s="118"/>
      <c r="N43" s="118"/>
      <c r="O43" s="118"/>
      <c r="P43" s="118"/>
      <c r="Q43" s="118"/>
      <c r="R43" s="118"/>
      <c r="S43" s="119">
        <f t="shared" si="10"/>
        <v>0</v>
      </c>
      <c r="T43" s="118"/>
      <c r="U43" s="118"/>
      <c r="V43" s="118"/>
      <c r="W43" s="118"/>
      <c r="X43" s="118"/>
      <c r="Y43" s="118"/>
      <c r="Z43" s="121">
        <f t="shared" si="11"/>
        <v>0</v>
      </c>
      <c r="AA43" s="120">
        <f t="shared" si="0"/>
        <v>0</v>
      </c>
      <c r="AB43" s="109" t="str">
        <f t="shared" si="12"/>
        <v>False</v>
      </c>
    </row>
    <row r="44" spans="3:28" ht="18" customHeight="1" x14ac:dyDescent="0.25">
      <c r="C44" s="110">
        <v>36</v>
      </c>
      <c r="D44" s="110"/>
      <c r="E44" s="110"/>
      <c r="F44" s="125"/>
      <c r="G44" s="143">
        <v>105</v>
      </c>
      <c r="H44" s="126" t="s">
        <v>275</v>
      </c>
      <c r="I44" s="118"/>
      <c r="J44" s="118"/>
      <c r="K44" s="118"/>
      <c r="L44" s="118"/>
      <c r="M44" s="118"/>
      <c r="N44" s="118"/>
      <c r="O44" s="118"/>
      <c r="P44" s="118"/>
      <c r="Q44" s="118"/>
      <c r="R44" s="118"/>
      <c r="S44" s="119">
        <f t="shared" si="10"/>
        <v>0</v>
      </c>
      <c r="T44" s="118"/>
      <c r="U44" s="118"/>
      <c r="V44" s="118"/>
      <c r="W44" s="118"/>
      <c r="X44" s="118"/>
      <c r="Y44" s="118"/>
      <c r="Z44" s="121">
        <f t="shared" si="11"/>
        <v>0</v>
      </c>
      <c r="AA44" s="120">
        <f t="shared" si="0"/>
        <v>0</v>
      </c>
      <c r="AB44" s="109" t="str">
        <f t="shared" si="12"/>
        <v>False</v>
      </c>
    </row>
    <row r="45" spans="3:28" ht="18" customHeight="1" x14ac:dyDescent="0.25">
      <c r="C45" s="110">
        <v>37</v>
      </c>
      <c r="D45" s="110"/>
      <c r="E45" s="110"/>
      <c r="F45" s="125"/>
      <c r="G45" s="143">
        <v>106</v>
      </c>
      <c r="H45" s="126" t="s">
        <v>276</v>
      </c>
      <c r="I45" s="118"/>
      <c r="J45" s="118"/>
      <c r="K45" s="118"/>
      <c r="L45" s="118"/>
      <c r="M45" s="118"/>
      <c r="N45" s="118"/>
      <c r="O45" s="118"/>
      <c r="P45" s="118"/>
      <c r="Q45" s="118"/>
      <c r="R45" s="118"/>
      <c r="S45" s="119">
        <f t="shared" si="10"/>
        <v>0</v>
      </c>
      <c r="T45" s="118"/>
      <c r="U45" s="118"/>
      <c r="V45" s="118"/>
      <c r="W45" s="118"/>
      <c r="X45" s="118"/>
      <c r="Y45" s="118"/>
      <c r="Z45" s="121">
        <f t="shared" si="11"/>
        <v>0</v>
      </c>
      <c r="AA45" s="120">
        <f t="shared" si="0"/>
        <v>0</v>
      </c>
      <c r="AB45" s="109" t="str">
        <f t="shared" si="12"/>
        <v>False</v>
      </c>
    </row>
    <row r="46" spans="3:28" ht="18" customHeight="1" x14ac:dyDescent="0.25">
      <c r="C46" s="110">
        <v>38</v>
      </c>
      <c r="D46" s="110"/>
      <c r="E46" s="110"/>
      <c r="F46" s="125"/>
      <c r="G46" s="143">
        <v>107</v>
      </c>
      <c r="H46" s="126" t="s">
        <v>277</v>
      </c>
      <c r="I46" s="118"/>
      <c r="J46" s="118"/>
      <c r="K46" s="118"/>
      <c r="L46" s="118"/>
      <c r="M46" s="118"/>
      <c r="N46" s="118"/>
      <c r="O46" s="118"/>
      <c r="P46" s="118"/>
      <c r="Q46" s="118"/>
      <c r="R46" s="118"/>
      <c r="S46" s="119">
        <f t="shared" si="10"/>
        <v>0</v>
      </c>
      <c r="T46" s="118"/>
      <c r="U46" s="118"/>
      <c r="V46" s="118"/>
      <c r="W46" s="118"/>
      <c r="X46" s="118"/>
      <c r="Y46" s="118"/>
      <c r="Z46" s="121">
        <f t="shared" si="11"/>
        <v>0</v>
      </c>
      <c r="AA46" s="120">
        <f t="shared" si="0"/>
        <v>0</v>
      </c>
      <c r="AB46" s="109" t="str">
        <f t="shared" si="12"/>
        <v>False</v>
      </c>
    </row>
    <row r="47" spans="3:28" ht="18" customHeight="1" x14ac:dyDescent="0.25">
      <c r="C47" s="110">
        <v>39</v>
      </c>
      <c r="D47" s="110"/>
      <c r="E47" s="110"/>
      <c r="F47" s="125"/>
      <c r="G47" s="143">
        <v>108</v>
      </c>
      <c r="H47" s="126" t="s">
        <v>278</v>
      </c>
      <c r="I47" s="118"/>
      <c r="J47" s="118"/>
      <c r="K47" s="118"/>
      <c r="L47" s="118"/>
      <c r="M47" s="118"/>
      <c r="N47" s="118"/>
      <c r="O47" s="118"/>
      <c r="P47" s="118"/>
      <c r="Q47" s="118"/>
      <c r="R47" s="118"/>
      <c r="S47" s="119">
        <f t="shared" si="10"/>
        <v>0</v>
      </c>
      <c r="T47" s="118"/>
      <c r="U47" s="118"/>
      <c r="V47" s="118"/>
      <c r="W47" s="118"/>
      <c r="X47" s="118"/>
      <c r="Y47" s="118"/>
      <c r="Z47" s="121">
        <f t="shared" si="11"/>
        <v>0</v>
      </c>
      <c r="AA47" s="120">
        <f t="shared" si="0"/>
        <v>0</v>
      </c>
      <c r="AB47" s="109" t="str">
        <f t="shared" si="12"/>
        <v>False</v>
      </c>
    </row>
    <row r="48" spans="3:28" ht="18" customHeight="1" x14ac:dyDescent="0.25">
      <c r="C48" s="110">
        <v>40</v>
      </c>
      <c r="D48" s="110"/>
      <c r="E48" s="110"/>
      <c r="F48" s="125"/>
      <c r="G48" s="143">
        <v>109</v>
      </c>
      <c r="H48" s="126" t="s">
        <v>279</v>
      </c>
      <c r="I48" s="118"/>
      <c r="J48" s="118"/>
      <c r="K48" s="118"/>
      <c r="L48" s="118"/>
      <c r="M48" s="118"/>
      <c r="N48" s="118"/>
      <c r="O48" s="118"/>
      <c r="P48" s="118"/>
      <c r="Q48" s="118"/>
      <c r="R48" s="118"/>
      <c r="S48" s="119">
        <f t="shared" si="10"/>
        <v>0</v>
      </c>
      <c r="T48" s="118"/>
      <c r="U48" s="118"/>
      <c r="V48" s="118"/>
      <c r="W48" s="118"/>
      <c r="X48" s="118"/>
      <c r="Y48" s="118"/>
      <c r="Z48" s="121">
        <f t="shared" si="11"/>
        <v>0</v>
      </c>
      <c r="AA48" s="120">
        <f t="shared" si="0"/>
        <v>0</v>
      </c>
      <c r="AB48" s="109" t="str">
        <f t="shared" si="12"/>
        <v>False</v>
      </c>
    </row>
    <row r="49" spans="3:28" ht="18" customHeight="1" x14ac:dyDescent="0.25">
      <c r="C49" s="110">
        <v>41</v>
      </c>
      <c r="D49" s="110"/>
      <c r="E49" s="110"/>
      <c r="F49" s="125"/>
      <c r="G49" s="143">
        <v>110</v>
      </c>
      <c r="H49" s="126" t="s">
        <v>283</v>
      </c>
      <c r="I49" s="118"/>
      <c r="J49" s="118"/>
      <c r="K49" s="118"/>
      <c r="L49" s="118"/>
      <c r="M49" s="118"/>
      <c r="N49" s="118"/>
      <c r="O49" s="118"/>
      <c r="P49" s="118"/>
      <c r="Q49" s="118"/>
      <c r="R49" s="118"/>
      <c r="S49" s="119">
        <f t="shared" si="10"/>
        <v>0</v>
      </c>
      <c r="T49" s="118"/>
      <c r="U49" s="118"/>
      <c r="V49" s="118"/>
      <c r="W49" s="118"/>
      <c r="X49" s="118"/>
      <c r="Y49" s="118"/>
      <c r="Z49" s="121">
        <f t="shared" si="11"/>
        <v>0</v>
      </c>
      <c r="AA49" s="120">
        <f t="shared" si="0"/>
        <v>0</v>
      </c>
      <c r="AB49" s="109" t="str">
        <f t="shared" si="12"/>
        <v>False</v>
      </c>
    </row>
    <row r="50" spans="3:28" ht="18" customHeight="1" x14ac:dyDescent="0.25">
      <c r="C50" s="110">
        <v>42</v>
      </c>
      <c r="D50" s="110"/>
      <c r="E50" s="110"/>
      <c r="F50" s="125"/>
      <c r="G50" s="143">
        <v>111</v>
      </c>
      <c r="H50" s="126" t="s">
        <v>284</v>
      </c>
      <c r="I50" s="118"/>
      <c r="J50" s="118"/>
      <c r="K50" s="118"/>
      <c r="L50" s="118"/>
      <c r="M50" s="118"/>
      <c r="N50" s="118"/>
      <c r="O50" s="118"/>
      <c r="P50" s="118"/>
      <c r="Q50" s="118"/>
      <c r="R50" s="118"/>
      <c r="S50" s="119">
        <f t="shared" si="10"/>
        <v>0</v>
      </c>
      <c r="T50" s="118"/>
      <c r="U50" s="118"/>
      <c r="V50" s="118"/>
      <c r="W50" s="118"/>
      <c r="X50" s="118"/>
      <c r="Y50" s="118"/>
      <c r="Z50" s="121">
        <f t="shared" si="11"/>
        <v>0</v>
      </c>
      <c r="AA50" s="120">
        <f t="shared" si="0"/>
        <v>0</v>
      </c>
      <c r="AB50" s="109" t="str">
        <f t="shared" si="12"/>
        <v>False</v>
      </c>
    </row>
    <row r="51" spans="3:28" ht="18" customHeight="1" x14ac:dyDescent="0.25">
      <c r="C51" s="110">
        <v>43</v>
      </c>
      <c r="D51" s="110"/>
      <c r="E51" s="110"/>
      <c r="F51" s="125"/>
      <c r="G51" s="143">
        <v>112</v>
      </c>
      <c r="H51" s="126" t="s">
        <v>280</v>
      </c>
      <c r="I51" s="118"/>
      <c r="J51" s="118"/>
      <c r="K51" s="118"/>
      <c r="L51" s="118"/>
      <c r="M51" s="118"/>
      <c r="N51" s="118"/>
      <c r="O51" s="118"/>
      <c r="P51" s="118"/>
      <c r="Q51" s="118"/>
      <c r="R51" s="118"/>
      <c r="S51" s="119">
        <f t="shared" si="10"/>
        <v>0</v>
      </c>
      <c r="T51" s="118"/>
      <c r="U51" s="118"/>
      <c r="V51" s="118"/>
      <c r="W51" s="118"/>
      <c r="X51" s="118"/>
      <c r="Y51" s="118"/>
      <c r="Z51" s="121">
        <f t="shared" si="11"/>
        <v>0</v>
      </c>
      <c r="AA51" s="120">
        <f t="shared" si="0"/>
        <v>0</v>
      </c>
      <c r="AB51" s="109" t="str">
        <f t="shared" si="12"/>
        <v>False</v>
      </c>
    </row>
    <row r="52" spans="3:28" ht="18" customHeight="1" x14ac:dyDescent="0.25">
      <c r="C52" s="110">
        <v>44</v>
      </c>
      <c r="D52" s="110"/>
      <c r="E52" s="110"/>
      <c r="F52" s="125"/>
      <c r="G52" s="143">
        <v>113</v>
      </c>
      <c r="H52" s="126" t="s">
        <v>281</v>
      </c>
      <c r="I52" s="118"/>
      <c r="J52" s="118"/>
      <c r="K52" s="118"/>
      <c r="L52" s="118"/>
      <c r="M52" s="118"/>
      <c r="N52" s="118"/>
      <c r="O52" s="118"/>
      <c r="P52" s="118"/>
      <c r="Q52" s="118"/>
      <c r="R52" s="118"/>
      <c r="S52" s="119">
        <f t="shared" si="10"/>
        <v>0</v>
      </c>
      <c r="T52" s="118"/>
      <c r="U52" s="118"/>
      <c r="V52" s="118"/>
      <c r="W52" s="118"/>
      <c r="X52" s="118"/>
      <c r="Y52" s="118"/>
      <c r="Z52" s="121">
        <f t="shared" si="11"/>
        <v>0</v>
      </c>
      <c r="AA52" s="120">
        <f t="shared" si="0"/>
        <v>0</v>
      </c>
      <c r="AB52" s="109" t="str">
        <f t="shared" si="12"/>
        <v>False</v>
      </c>
    </row>
    <row r="53" spans="3:28" ht="18" customHeight="1" x14ac:dyDescent="0.25">
      <c r="C53" s="110">
        <v>45</v>
      </c>
      <c r="D53" s="110"/>
      <c r="E53" s="110"/>
      <c r="F53" s="125"/>
      <c r="G53" s="143">
        <v>114</v>
      </c>
      <c r="H53" s="126" t="s">
        <v>282</v>
      </c>
      <c r="I53" s="118"/>
      <c r="J53" s="118"/>
      <c r="K53" s="118"/>
      <c r="L53" s="118"/>
      <c r="M53" s="118"/>
      <c r="N53" s="118"/>
      <c r="O53" s="118"/>
      <c r="P53" s="118"/>
      <c r="Q53" s="118"/>
      <c r="R53" s="118"/>
      <c r="S53" s="119">
        <f t="shared" si="10"/>
        <v>0</v>
      </c>
      <c r="T53" s="118"/>
      <c r="U53" s="118"/>
      <c r="V53" s="118"/>
      <c r="W53" s="118"/>
      <c r="X53" s="118"/>
      <c r="Y53" s="118"/>
      <c r="Z53" s="121">
        <f t="shared" si="11"/>
        <v>0</v>
      </c>
      <c r="AA53" s="120">
        <f t="shared" si="0"/>
        <v>0</v>
      </c>
      <c r="AB53" s="109" t="str">
        <f t="shared" si="12"/>
        <v>False</v>
      </c>
    </row>
    <row r="54" spans="3:28" ht="18" customHeight="1" x14ac:dyDescent="0.25">
      <c r="C54" s="110">
        <v>46</v>
      </c>
      <c r="D54" s="110"/>
      <c r="E54" s="110"/>
      <c r="F54" s="125"/>
      <c r="G54" s="143">
        <v>115</v>
      </c>
      <c r="H54" s="126" t="s">
        <v>357</v>
      </c>
      <c r="I54" s="118"/>
      <c r="J54" s="118"/>
      <c r="K54" s="118"/>
      <c r="L54" s="118"/>
      <c r="M54" s="118"/>
      <c r="N54" s="118"/>
      <c r="O54" s="118"/>
      <c r="P54" s="118"/>
      <c r="Q54" s="118"/>
      <c r="R54" s="118"/>
      <c r="S54" s="119">
        <f t="shared" si="10"/>
        <v>0</v>
      </c>
      <c r="T54" s="118"/>
      <c r="U54" s="118"/>
      <c r="V54" s="118"/>
      <c r="W54" s="118"/>
      <c r="X54" s="118"/>
      <c r="Y54" s="118"/>
      <c r="Z54" s="121">
        <f t="shared" si="11"/>
        <v>0</v>
      </c>
      <c r="AA54" s="120">
        <f t="shared" si="0"/>
        <v>0</v>
      </c>
      <c r="AB54" s="109" t="str">
        <f t="shared" si="12"/>
        <v>False</v>
      </c>
    </row>
    <row r="55" spans="3:28" ht="15.75" x14ac:dyDescent="0.25">
      <c r="S55" s="127">
        <f t="shared" si="10"/>
        <v>0</v>
      </c>
      <c r="Z55" s="128">
        <f t="shared" si="11"/>
        <v>0</v>
      </c>
    </row>
  </sheetData>
  <sheetProtection algorithmName="SHA-512" hashValue="YWT07nLppgu8FQ2vaOInE/ukKagsYTeHcuaJwCGT/6JEM48THJQvf5nn/LPQ+qAFFTqGV0sPbfe7fPG+rWHz0g==" saltValue="c7yN0EJto6M8+awkE6Xdiw==" spinCount="100000" sheet="1" selectLockedCells="1"/>
  <mergeCells count="15">
    <mergeCell ref="AA2:AA3"/>
    <mergeCell ref="AB2:AB3"/>
    <mergeCell ref="C2:E3"/>
    <mergeCell ref="F2:F4"/>
    <mergeCell ref="G6:I6"/>
    <mergeCell ref="W3:Y3"/>
    <mergeCell ref="I3:L3"/>
    <mergeCell ref="M3:O3"/>
    <mergeCell ref="P3:R3"/>
    <mergeCell ref="T3:V3"/>
    <mergeCell ref="G2:H3"/>
    <mergeCell ref="I2:S2"/>
    <mergeCell ref="T2:Z2"/>
    <mergeCell ref="Z3:Z4"/>
    <mergeCell ref="S3:S4"/>
  </mergeCells>
  <conditionalFormatting sqref="AB7:AB28 AB30:AB37 AB39:AB54">
    <cfRule type="cellIs" dxfId="1" priority="1" operator="equal">
      <formula>"True"</formula>
    </cfRule>
    <cfRule type="cellIs" dxfId="0" priority="2" operator="equal">
      <formula>"False"</formula>
    </cfRule>
  </conditionalFormatting>
  <printOptions horizontalCentered="1" verticalCentered="1"/>
  <pageMargins left="0.7" right="0.7" top="0.75" bottom="0.75" header="0.3" footer="0.3"/>
  <pageSetup paperSize="5" scale="10" orientation="landscape" r:id="rId1"/>
  <rowBreaks count="1" manualBreakCount="1">
    <brk id="28" min="6" max="27" man="1"/>
  </rowBreaks>
  <colBreaks count="1" manualBreakCount="1">
    <brk id="19" min="1" max="52" man="1"/>
  </colBreaks>
  <ignoredErrors>
    <ignoredError sqref="W11:Y11 U11:V11" formulaRange="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Version</vt:lpstr>
      <vt:lpstr>Instructions</vt:lpstr>
      <vt:lpstr>Contacts</vt:lpstr>
      <vt:lpstr>GAP_1094</vt:lpstr>
      <vt:lpstr>Life_Annuity</vt:lpstr>
      <vt:lpstr>GAP_1094!Print_Area</vt:lpstr>
      <vt:lpstr>Instructions!Print_Area</vt:lpstr>
      <vt:lpstr>Life_Annuity!Print_Area</vt:lpstr>
      <vt:lpstr>Version!Print_Area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Mills, Warren</dc:creator>
  <cp:keywords/>
  <dc:description/>
  <cp:lastModifiedBy>Miller, Toni (OIR)</cp:lastModifiedBy>
  <cp:lastPrinted>2016-12-29T14:29:12Z</cp:lastPrinted>
  <dcterms:created xsi:type="dcterms:W3CDTF">2016-10-03T19:51:22Z</dcterms:created>
  <dcterms:modified xsi:type="dcterms:W3CDTF">2026-01-30T19:51:05Z</dcterms:modified>
  <cp:category/>
  <cp:contentStatus/>
</cp:coreProperties>
</file>