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defaultThemeVersion="124226"/>
  <mc:AlternateContent xmlns:mc="http://schemas.openxmlformats.org/markup-compatibility/2006">
    <mc:Choice Requires="x15">
      <x15ac:absPath xmlns:x15ac="http://schemas.microsoft.com/office/spreadsheetml/2010/11/ac" url="C:\Users\wayer\Desktop\HIV_Aids\"/>
    </mc:Choice>
  </mc:AlternateContent>
  <workbookProtection workbookPassword="CD4C" lockStructure="1"/>
  <bookViews>
    <workbookView xWindow="0" yWindow="0" windowWidth="28800" windowHeight="12225" activeTab="1"/>
  </bookViews>
  <sheets>
    <sheet name="Instructions" sheetId="4" r:id="rId1"/>
    <sheet name="HIV.AIDS Template" sheetId="3" r:id="rId2"/>
  </sheets>
  <definedNames>
    <definedName name="_GoBack" localSheetId="1">'HIV.AIDS Template'!$E$22</definedName>
    <definedName name="_xlnm.Print_Area" localSheetId="1">'HIV.AIDS Template'!$A$1:$K$168</definedName>
    <definedName name="yesno">Instructions!$AO$3:$AO$4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2" i="3" l="1"/>
  <c r="B33" i="3"/>
  <c r="B35" i="3"/>
  <c r="B37" i="3"/>
  <c r="B38" i="3"/>
  <c r="B39" i="3"/>
  <c r="B41" i="3"/>
  <c r="B42" i="3"/>
  <c r="B43" i="3"/>
  <c r="B46" i="3"/>
  <c r="B47" i="3"/>
  <c r="B48" i="3"/>
  <c r="B51" i="3"/>
  <c r="B52" i="3"/>
  <c r="B54" i="3"/>
  <c r="B55" i="3"/>
  <c r="B60" i="3"/>
  <c r="B62" i="3"/>
  <c r="B63" i="3"/>
  <c r="B65" i="3"/>
  <c r="B66" i="3"/>
  <c r="B67" i="3"/>
  <c r="B68" i="3"/>
  <c r="B73" i="3"/>
  <c r="B77" i="3"/>
  <c r="B78" i="3"/>
  <c r="B81" i="3"/>
  <c r="H32" i="3"/>
  <c r="I32" i="3"/>
  <c r="H33" i="3"/>
  <c r="I33" i="3"/>
  <c r="H35" i="3"/>
  <c r="I35" i="3"/>
  <c r="H37" i="3"/>
  <c r="I37" i="3"/>
  <c r="H38" i="3"/>
  <c r="I38" i="3"/>
  <c r="H39" i="3"/>
  <c r="I39" i="3"/>
  <c r="H41" i="3"/>
  <c r="I41" i="3"/>
  <c r="H42" i="3"/>
  <c r="I42" i="3"/>
  <c r="H43" i="3"/>
  <c r="I43" i="3"/>
  <c r="H46" i="3"/>
  <c r="I46" i="3"/>
  <c r="H47" i="3"/>
  <c r="I47" i="3"/>
  <c r="H48" i="3"/>
  <c r="I48" i="3"/>
  <c r="H51" i="3"/>
  <c r="I51" i="3"/>
  <c r="H52" i="3"/>
  <c r="I52" i="3"/>
  <c r="H54" i="3"/>
  <c r="I54" i="3"/>
  <c r="H55" i="3"/>
  <c r="I55" i="3"/>
  <c r="H60" i="3"/>
  <c r="I60" i="3"/>
  <c r="H62" i="3"/>
  <c r="I62" i="3"/>
  <c r="H63" i="3"/>
  <c r="I63" i="3"/>
  <c r="H65" i="3"/>
  <c r="I65" i="3"/>
  <c r="H66" i="3"/>
  <c r="I66" i="3"/>
  <c r="B16" i="3" l="1"/>
  <c r="B19" i="3"/>
  <c r="B20" i="3"/>
  <c r="B22" i="3"/>
  <c r="B27" i="3"/>
  <c r="B28" i="3"/>
  <c r="B82" i="3"/>
  <c r="B14" i="3"/>
  <c r="B12" i="3"/>
  <c r="J4" i="3"/>
  <c r="F3" i="3"/>
  <c r="A9" i="3"/>
  <c r="J5" i="3"/>
  <c r="J3" i="3"/>
  <c r="I12" i="3"/>
  <c r="I14" i="3"/>
  <c r="I16" i="3"/>
  <c r="I19" i="3"/>
  <c r="I20" i="3"/>
  <c r="I22" i="3"/>
  <c r="I27" i="3"/>
  <c r="I28" i="3"/>
  <c r="I67" i="3"/>
  <c r="I68" i="3"/>
  <c r="I73" i="3"/>
  <c r="I77" i="3"/>
  <c r="I78" i="3"/>
  <c r="I81" i="3"/>
  <c r="I82" i="3"/>
  <c r="H14" i="3"/>
  <c r="H16" i="3"/>
  <c r="H19" i="3"/>
  <c r="H20" i="3"/>
  <c r="H22" i="3"/>
  <c r="H27" i="3"/>
  <c r="H28" i="3"/>
  <c r="H67" i="3"/>
  <c r="H68" i="3"/>
  <c r="H73" i="3"/>
  <c r="H77" i="3"/>
  <c r="H78" i="3"/>
  <c r="H81" i="3"/>
  <c r="H82" i="3"/>
  <c r="H12" i="3"/>
  <c r="J6" i="3" l="1"/>
  <c r="I11" i="3"/>
  <c r="J1" i="3" s="1"/>
  <c r="H11" i="3"/>
</calcChain>
</file>

<file path=xl/comments1.xml><?xml version="1.0" encoding="utf-8"?>
<comments xmlns="http://schemas.openxmlformats.org/spreadsheetml/2006/main">
  <authors>
    <author>Mills, Warren</author>
  </authors>
  <commentList>
    <comment ref="A10" authorId="0" shapeId="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<sst xmlns="http://schemas.openxmlformats.org/spreadsheetml/2006/main" count="112" uniqueCount="111">
  <si>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</si>
  <si>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</si>
  <si>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</si>
  <si>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</si>
  <si>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</si>
  <si>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</si>
  <si>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</si>
  <si>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</si>
  <si>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</si>
  <si>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</si>
  <si>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</si>
  <si>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</si>
  <si>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</si>
  <si>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</si>
  <si>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</si>
  <si>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</si>
  <si>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</si>
  <si>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</si>
  <si>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</si>
  <si>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</si>
  <si>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</si>
  <si>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</si>
  <si>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</si>
  <si>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</si>
  <si>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</si>
  <si>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</si>
  <si>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</si>
  <si>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</si>
  <si>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</si>
  <si>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</si>
  <si>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</si>
  <si>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</si>
  <si>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</si>
  <si>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</si>
  <si>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t>2.  Please enter a minimum and maximum cost-sharing value for each of the HIV drugs listed in the blue section (rows 12-61)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</si>
  <si>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62.</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</si>
  <si>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117).</t>
  </si>
  <si>
    <t>Florida HIV/AIDS Drug Template for the 2020 Plan Year</t>
  </si>
  <si>
    <t>View 2020 Safe Harbor Guidelines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</si>
  <si>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</si>
  <si>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abacavir (20 mg/mL oral solution, 300 mg oral tablet)</t>
    </r>
  </si>
  <si>
    <r>
      <t>·</t>
    </r>
    <r>
      <rPr>
        <sz val="7"/>
        <color rgb="FF000000"/>
        <rFont val="Times New Roman"/>
        <family val="1"/>
      </rPr>
      <t xml:space="preserve">         </t>
    </r>
    <r>
      <rPr>
        <sz val="11"/>
        <color rgb="FF000000"/>
        <rFont val="Calibri"/>
        <family val="2"/>
        <scheme val="minor"/>
      </rPr>
      <t>abacavir/lamivudine/zidovudine (300 mg/150 mg/300 mg oral tablet)</t>
    </r>
  </si>
  <si>
    <r>
      <t>·</t>
    </r>
    <r>
      <rPr>
        <sz val="7"/>
        <color rgb="FF000000"/>
        <rFont val="Times New Roman"/>
        <family val="1"/>
      </rPr>
      <t xml:space="preserve">         </t>
    </r>
    <r>
      <rPr>
        <sz val="11"/>
        <color rgb="FF000000"/>
        <rFont val="Calibri"/>
        <family val="2"/>
        <scheme val="minor"/>
      </rPr>
      <t>abacavir/lamivudine (600 mg/300 mg oral tablet)</t>
    </r>
  </si>
  <si>
    <r>
      <t>·</t>
    </r>
    <r>
      <rPr>
        <sz val="7"/>
        <color rgb="FF000000"/>
        <rFont val="Times New Roman"/>
        <family val="1"/>
      </rPr>
      <t xml:space="preserve">         </t>
    </r>
    <r>
      <rPr>
        <sz val="11"/>
        <color rgb="FF000000"/>
        <rFont val="Calibri"/>
        <family val="2"/>
        <scheme val="minor"/>
      </rPr>
      <t>atazanavir (150 mg, 200 mg, 300 mg oral capsule)</t>
    </r>
  </si>
  <si>
    <r>
      <t>·</t>
    </r>
    <r>
      <rPr>
        <sz val="7"/>
        <color rgb="FF000000"/>
        <rFont val="Times New Roman"/>
        <family val="1"/>
      </rPr>
      <t xml:space="preserve">         </t>
    </r>
    <r>
      <rPr>
        <sz val="11"/>
        <color rgb="FF000000"/>
        <rFont val="Calibri"/>
        <family val="2"/>
        <scheme val="minor"/>
      </rPr>
      <t xml:space="preserve">didanosine (125 mg, 200 mg, 250 mg, 400 mg delayed release oral capsule) </t>
    </r>
  </si>
  <si>
    <r>
      <t>·</t>
    </r>
    <r>
      <rPr>
        <sz val="7"/>
        <color rgb="FF000000"/>
        <rFont val="Times New Roman"/>
        <family val="1"/>
      </rPr>
      <t xml:space="preserve">         </t>
    </r>
    <r>
      <rPr>
        <sz val="11"/>
        <color rgb="FF000000"/>
        <rFont val="Calibri"/>
        <family val="2"/>
        <scheme val="minor"/>
      </rPr>
      <t>efavirenz (50 mg, 200 mg oral capsule, 600 mg oral tablet)</t>
    </r>
  </si>
  <si>
    <r>
      <t>·</t>
    </r>
    <r>
      <rPr>
        <sz val="7"/>
        <color rgb="FF000000"/>
        <rFont val="Times New Roman"/>
        <family val="1"/>
      </rPr>
      <t xml:space="preserve">         </t>
    </r>
    <r>
      <rPr>
        <sz val="11"/>
        <color rgb="FF000000"/>
        <rFont val="Calibri"/>
        <family val="2"/>
        <scheme val="minor"/>
      </rPr>
      <t>fosamprenavir (700 mg tablet)</t>
    </r>
  </si>
  <si>
    <r>
      <t>·</t>
    </r>
    <r>
      <rPr>
        <sz val="7"/>
        <color rgb="FF000000"/>
        <rFont val="Times New Roman"/>
        <family val="1"/>
      </rPr>
      <t xml:space="preserve">         </t>
    </r>
    <r>
      <rPr>
        <sz val="11"/>
        <color rgb="FF000000"/>
        <rFont val="Calibri"/>
        <family val="2"/>
        <scheme val="minor"/>
      </rPr>
      <t xml:space="preserve">lamivudine (10 mg/mL oral solution, 150 mg, 300 mg oral tablet) </t>
    </r>
  </si>
  <si>
    <r>
      <t>·</t>
    </r>
    <r>
      <rPr>
        <sz val="7"/>
        <color rgb="FF000000"/>
        <rFont val="Times New Roman"/>
        <family val="1"/>
      </rPr>
      <t xml:space="preserve">         </t>
    </r>
    <r>
      <rPr>
        <sz val="11"/>
        <color rgb="FF000000"/>
        <rFont val="Calibri"/>
        <family val="2"/>
        <scheme val="minor"/>
      </rPr>
      <t>lamivudine/zidovudine (150 mg/300 mg oral tablet)</t>
    </r>
  </si>
  <si>
    <r>
      <t>·</t>
    </r>
    <r>
      <rPr>
        <sz val="7"/>
        <color rgb="FF000000"/>
        <rFont val="Times New Roman"/>
        <family val="1"/>
      </rPr>
      <t xml:space="preserve">         </t>
    </r>
    <r>
      <rPr>
        <sz val="11"/>
        <color rgb="FF000000"/>
        <rFont val="Calibri"/>
        <family val="2"/>
        <scheme val="minor"/>
      </rPr>
      <t>lopinavir/ritonavir (80 mg/20 mg/mL oral solution)</t>
    </r>
  </si>
  <si>
    <r>
      <t>·</t>
    </r>
    <r>
      <rPr>
        <sz val="7"/>
        <color rgb="FF000000"/>
        <rFont val="Times New Roman"/>
        <family val="1"/>
      </rPr>
      <t xml:space="preserve">         </t>
    </r>
    <r>
      <rPr>
        <sz val="11"/>
        <color rgb="FF000000"/>
        <rFont val="Calibri"/>
        <family val="2"/>
        <scheme val="minor"/>
      </rPr>
      <t xml:space="preserve">nevirapine (10 mg/mL oral solution, 200 mg oral tablet) </t>
    </r>
  </si>
  <si>
    <r>
      <t>·</t>
    </r>
    <r>
      <rPr>
        <sz val="7"/>
        <color rgb="FF000000"/>
        <rFont val="Times New Roman"/>
        <family val="1"/>
      </rPr>
      <t xml:space="preserve">         </t>
    </r>
    <r>
      <rPr>
        <sz val="11"/>
        <color rgb="FF000000"/>
        <rFont val="Calibri"/>
        <family val="2"/>
        <scheme val="minor"/>
      </rPr>
      <t>nevirapine XR (100 mg, 400 mg extended release oral tablet)</t>
    </r>
  </si>
  <si>
    <r>
      <t>·</t>
    </r>
    <r>
      <rPr>
        <sz val="7"/>
        <color rgb="FF000000"/>
        <rFont val="Times New Roman"/>
        <family val="1"/>
      </rPr>
      <t xml:space="preserve">         </t>
    </r>
    <r>
      <rPr>
        <sz val="11"/>
        <color rgb="FF000000"/>
        <rFont val="Calibri"/>
        <family val="2"/>
        <scheme val="minor"/>
      </rPr>
      <t>ritonavir (100 mg oral tablet)</t>
    </r>
  </si>
  <si>
    <r>
      <t>·</t>
    </r>
    <r>
      <rPr>
        <sz val="7"/>
        <color rgb="FF000000"/>
        <rFont val="Times New Roman"/>
        <family val="1"/>
      </rPr>
      <t xml:space="preserve">         </t>
    </r>
    <r>
      <rPr>
        <sz val="11"/>
        <color rgb="FF000000"/>
        <rFont val="Calibri"/>
        <family val="2"/>
        <scheme val="minor"/>
      </rPr>
      <t>stavudine (15 mg, 20 mg, 30 mg, 40 mg oral capsule)</t>
    </r>
  </si>
  <si>
    <r>
      <t>·</t>
    </r>
    <r>
      <rPr>
        <sz val="7"/>
        <color rgb="FF000000"/>
        <rFont val="Times New Roman"/>
        <family val="1"/>
      </rPr>
      <t xml:space="preserve">         </t>
    </r>
    <r>
      <rPr>
        <sz val="11"/>
        <color rgb="FF000000"/>
        <rFont val="Calibri"/>
        <family val="2"/>
        <scheme val="minor"/>
      </rPr>
      <t>tenofovir disoproxil fumarate (300 mg oral tablet)</t>
    </r>
  </si>
  <si>
    <r>
      <t>·</t>
    </r>
    <r>
      <rPr>
        <sz val="7"/>
        <color rgb="FF000000"/>
        <rFont val="Times New Roman"/>
        <family val="1"/>
      </rPr>
      <t xml:space="preserve">         </t>
    </r>
    <r>
      <rPr>
        <sz val="11"/>
        <color rgb="FF000000"/>
        <rFont val="Calibri"/>
        <family val="2"/>
        <scheme val="minor"/>
      </rPr>
      <t>zidovudine (10 mg/ml oral syrup, 100 mg oral capsule, 300 mg oral tablet)</t>
    </r>
  </si>
  <si>
    <r>
      <t>·</t>
    </r>
    <r>
      <rPr>
        <sz val="7"/>
        <color rgb="FF000000"/>
        <rFont val="Times New Roman"/>
        <family val="1"/>
      </rPr>
      <t xml:space="preserve">         </t>
    </r>
    <r>
      <rPr>
        <sz val="11"/>
        <color rgb="FF000000"/>
        <rFont val="Calibri"/>
        <family val="2"/>
        <scheme val="minor"/>
      </rPr>
      <t>APTIVUS (tipranavir 100 mg/mL oral solution, 250 mg oral capsule)</t>
    </r>
  </si>
  <si>
    <r>
      <t>·</t>
    </r>
    <r>
      <rPr>
        <sz val="7"/>
        <color rgb="FF000000"/>
        <rFont val="Times New Roman"/>
        <family val="1"/>
      </rPr>
      <t xml:space="preserve">         </t>
    </r>
    <r>
      <rPr>
        <sz val="11"/>
        <color rgb="FF000000"/>
        <rFont val="Calibri"/>
        <family val="2"/>
        <scheme val="minor"/>
      </rPr>
      <t>ATRIPLA (efavirenz/emtricitabine/tenofovir disoproxil fumarate 600 mg/200 mg/300 mg oral tablet)</t>
    </r>
  </si>
  <si>
    <r>
      <t>·</t>
    </r>
    <r>
      <rPr>
        <sz val="7"/>
        <color rgb="FF000000"/>
        <rFont val="Times New Roman"/>
        <family val="1"/>
      </rPr>
      <t xml:space="preserve">         </t>
    </r>
    <r>
      <rPr>
        <sz val="11"/>
        <color rgb="FF000000"/>
        <rFont val="Calibri"/>
        <family val="2"/>
        <scheme val="minor"/>
      </rPr>
      <t>BIKTARVY (bictegravir/emtricitabine/tenofovir alafenamide 50 mg/200 mg/25 mg oral tablet)</t>
    </r>
  </si>
  <si>
    <r>
      <t>·</t>
    </r>
    <r>
      <rPr>
        <sz val="7"/>
        <color rgb="FF000000"/>
        <rFont val="Times New Roman"/>
        <family val="1"/>
      </rPr>
      <t xml:space="preserve">         </t>
    </r>
    <r>
      <rPr>
        <sz val="11"/>
        <color rgb="FF000000"/>
        <rFont val="Calibri"/>
        <family val="2"/>
        <scheme val="minor"/>
      </rPr>
      <t>CIMDUO (lamivudine/tenofovir disoproxil fumarate 300 mg/300 mg oral tablet)</t>
    </r>
  </si>
  <si>
    <r>
      <t>·</t>
    </r>
    <r>
      <rPr>
        <sz val="7"/>
        <color rgb="FF000000"/>
        <rFont val="Times New Roman"/>
        <family val="1"/>
      </rPr>
      <t xml:space="preserve">         </t>
    </r>
    <r>
      <rPr>
        <sz val="11"/>
        <color rgb="FF000000"/>
        <rFont val="Calibri"/>
        <family val="2"/>
        <scheme val="minor"/>
      </rPr>
      <t>COMPLERA (emtricitabine/rilpivirine/tenofovir disoproxil fumarate 200 mg/25 mg/300 mg oral tablet)</t>
    </r>
  </si>
  <si>
    <r>
      <t>·</t>
    </r>
    <r>
      <rPr>
        <sz val="7"/>
        <color rgb="FF000000"/>
        <rFont val="Times New Roman"/>
        <family val="1"/>
      </rPr>
      <t xml:space="preserve">         </t>
    </r>
    <r>
      <rPr>
        <sz val="11"/>
        <color rgb="FF000000"/>
        <rFont val="Calibri"/>
        <family val="2"/>
        <scheme val="minor"/>
      </rPr>
      <t>CRIXIVAN (indinavir 200 mg, 400 mg oral capsule)</t>
    </r>
  </si>
  <si>
    <r>
      <t>·</t>
    </r>
    <r>
      <rPr>
        <sz val="7"/>
        <color rgb="FF000000"/>
        <rFont val="Times New Roman"/>
        <family val="1"/>
      </rPr>
      <t xml:space="preserve">         </t>
    </r>
    <r>
      <rPr>
        <sz val="11"/>
        <color rgb="FF000000"/>
        <rFont val="Calibri"/>
        <family val="2"/>
        <scheme val="minor"/>
      </rPr>
      <t>DELSTRIGO (doravirine/​lamivudine/​tenofovir disoproxil fumarate 100 mg/300 mg/300 mg oral tablet)</t>
    </r>
  </si>
  <si>
    <r>
      <t>·</t>
    </r>
    <r>
      <rPr>
        <sz val="7"/>
        <color rgb="FF000000"/>
        <rFont val="Times New Roman"/>
        <family val="1"/>
      </rPr>
      <t xml:space="preserve">         </t>
    </r>
    <r>
      <rPr>
        <sz val="11"/>
        <color rgb="FF000000"/>
        <rFont val="Calibri"/>
        <family val="2"/>
        <scheme val="minor"/>
      </rPr>
      <t>DESCOVY (emtricitabine/tenofovir alafenamide 200 mg/25 mg oral tablet)</t>
    </r>
  </si>
  <si>
    <r>
      <t>·</t>
    </r>
    <r>
      <rPr>
        <sz val="7"/>
        <color rgb="FF000000"/>
        <rFont val="Times New Roman"/>
        <family val="1"/>
      </rPr>
      <t xml:space="preserve">         </t>
    </r>
    <r>
      <rPr>
        <sz val="11"/>
        <color rgb="FF000000"/>
        <rFont val="Calibri"/>
        <family val="2"/>
        <scheme val="minor"/>
      </rPr>
      <t>DOVATO (dolutegravir/lamivudine 50 mg/300 mg oral tablet)</t>
    </r>
  </si>
  <si>
    <r>
      <t>·</t>
    </r>
    <r>
      <rPr>
        <sz val="7"/>
        <color rgb="FF000000"/>
        <rFont val="Times New Roman"/>
        <family val="1"/>
      </rPr>
      <t xml:space="preserve">         </t>
    </r>
    <r>
      <rPr>
        <sz val="11"/>
        <color rgb="FF000000"/>
        <rFont val="Calibri"/>
        <family val="2"/>
        <scheme val="minor"/>
      </rPr>
      <t>EDURANT (rilpivirine 25 mg oral tablet)</t>
    </r>
  </si>
  <si>
    <r>
      <t>·</t>
    </r>
    <r>
      <rPr>
        <sz val="7"/>
        <color rgb="FF000000"/>
        <rFont val="Times New Roman"/>
        <family val="1"/>
      </rPr>
      <t xml:space="preserve">         </t>
    </r>
    <r>
      <rPr>
        <sz val="11"/>
        <color rgb="FF000000"/>
        <rFont val="Calibri"/>
        <family val="2"/>
        <scheme val="minor"/>
      </rPr>
      <t>EMTRIVA (emtricitabine 10 mg/mL oral solution, 200 mg oral capsule)</t>
    </r>
  </si>
  <si>
    <r>
      <t>·</t>
    </r>
    <r>
      <rPr>
        <sz val="7"/>
        <color rgb="FF000000"/>
        <rFont val="Times New Roman"/>
        <family val="1"/>
      </rPr>
      <t xml:space="preserve">         </t>
    </r>
    <r>
      <rPr>
        <sz val="11"/>
        <color rgb="FF000000"/>
        <rFont val="Calibri"/>
        <family val="2"/>
        <scheme val="minor"/>
      </rPr>
      <t>EVOTAZ (atazanavir/cobicistat 300 mg/150 mg oral tablet)</t>
    </r>
  </si>
  <si>
    <r>
      <t>·</t>
    </r>
    <r>
      <rPr>
        <sz val="7"/>
        <color rgb="FF000000"/>
        <rFont val="Times New Roman"/>
        <family val="1"/>
      </rPr>
      <t xml:space="preserve">         </t>
    </r>
    <r>
      <rPr>
        <sz val="11"/>
        <color rgb="FF000000"/>
        <rFont val="Calibri"/>
        <family val="2"/>
        <scheme val="minor"/>
      </rPr>
      <t>GENVOYA (elvitegravir/cobicistat/emtricitabine/tenofovir alafenamide 150 mg/150 mg/200 mg/10 mg oral tablet)</t>
    </r>
  </si>
  <si>
    <r>
      <t>·</t>
    </r>
    <r>
      <rPr>
        <sz val="7"/>
        <color rgb="FF000000"/>
        <rFont val="Times New Roman"/>
        <family val="1"/>
      </rPr>
      <t xml:space="preserve">         </t>
    </r>
    <r>
      <rPr>
        <sz val="11"/>
        <color rgb="FF000000"/>
        <rFont val="Calibri"/>
        <family val="2"/>
        <scheme val="minor"/>
      </rPr>
      <t>INTELENCE (etravine 25 mg, 100 mg and 200 mg oral tablet)</t>
    </r>
  </si>
  <si>
    <r>
      <t>·</t>
    </r>
    <r>
      <rPr>
        <sz val="7"/>
        <color rgb="FF000000"/>
        <rFont val="Times New Roman"/>
        <family val="1"/>
      </rPr>
      <t xml:space="preserve">         </t>
    </r>
    <r>
      <rPr>
        <sz val="11"/>
        <color rgb="FF000000"/>
        <rFont val="Calibri"/>
        <family val="2"/>
        <scheme val="minor"/>
      </rPr>
      <t>INVIRASE (saquinavir mesylate 200 mg oral capsule, 500 mg oral tablet)</t>
    </r>
  </si>
  <si>
    <r>
      <t>·</t>
    </r>
    <r>
      <rPr>
        <sz val="7"/>
        <color rgb="FF000000"/>
        <rFont val="Times New Roman"/>
        <family val="1"/>
      </rPr>
      <t xml:space="preserve">         </t>
    </r>
    <r>
      <rPr>
        <sz val="11"/>
        <color rgb="FF000000"/>
        <rFont val="Calibri"/>
        <family val="2"/>
        <scheme val="minor"/>
      </rPr>
      <t>ISENTRESS (raltegravir 25 mg, 100 mg chewable tablet, 400 mg oral tablet, 100 mg oral packet)</t>
    </r>
  </si>
  <si>
    <r>
      <t>·</t>
    </r>
    <r>
      <rPr>
        <sz val="7"/>
        <color rgb="FF000000"/>
        <rFont val="Times New Roman"/>
        <family val="1"/>
      </rPr>
      <t xml:space="preserve">         </t>
    </r>
    <r>
      <rPr>
        <sz val="11"/>
        <color rgb="FF000000"/>
        <rFont val="Calibri"/>
        <family val="2"/>
        <scheme val="minor"/>
      </rPr>
      <t>ISENTRESS HD (raltegravir 600 mg oral tablet)</t>
    </r>
  </si>
  <si>
    <r>
      <t>·</t>
    </r>
    <r>
      <rPr>
        <sz val="7"/>
        <color rgb="FF000000"/>
        <rFont val="Times New Roman"/>
        <family val="1"/>
      </rPr>
      <t xml:space="preserve">         </t>
    </r>
    <r>
      <rPr>
        <sz val="11"/>
        <color rgb="FF000000"/>
        <rFont val="Calibri"/>
        <family val="2"/>
        <scheme val="minor"/>
      </rPr>
      <t>JULUCA (dolutegravir/rilpivirine 50 mg/25 mg oral tablet)</t>
    </r>
  </si>
  <si>
    <r>
      <t>·</t>
    </r>
    <r>
      <rPr>
        <sz val="7"/>
        <color rgb="FF000000"/>
        <rFont val="Times New Roman"/>
        <family val="1"/>
      </rPr>
      <t xml:space="preserve">         </t>
    </r>
    <r>
      <rPr>
        <sz val="11"/>
        <color rgb="FF000000"/>
        <rFont val="Calibri"/>
        <family val="2"/>
        <scheme val="minor"/>
      </rPr>
      <t>KALETRA (lopinavir/ritonavir 100 mg/25 mg, 200 mg/50 mg oral tablet)</t>
    </r>
  </si>
  <si>
    <r>
      <t>·</t>
    </r>
    <r>
      <rPr>
        <sz val="7"/>
        <color rgb="FF000000"/>
        <rFont val="Times New Roman"/>
        <family val="1"/>
      </rPr>
      <t xml:space="preserve">         </t>
    </r>
    <r>
      <rPr>
        <sz val="11"/>
        <color rgb="FF000000"/>
        <rFont val="Calibri"/>
        <family val="2"/>
        <scheme val="minor"/>
      </rPr>
      <t>LEXIVA (fosamprenavir 50 mg/mL oral suspension)</t>
    </r>
  </si>
  <si>
    <r>
      <t>·</t>
    </r>
    <r>
      <rPr>
        <sz val="7"/>
        <color rgb="FF000000"/>
        <rFont val="Times New Roman"/>
        <family val="1"/>
      </rPr>
      <t xml:space="preserve">         </t>
    </r>
    <r>
      <rPr>
        <sz val="11"/>
        <color rgb="FF000000"/>
        <rFont val="Calibri"/>
        <family val="2"/>
        <scheme val="minor"/>
      </rPr>
      <t>NORVIR (ritonavir 80 mg/mL oral solution, 100 mg oral capsule, 100 mg oral packet)</t>
    </r>
  </si>
  <si>
    <r>
      <t>·</t>
    </r>
    <r>
      <rPr>
        <sz val="7"/>
        <color rgb="FF000000"/>
        <rFont val="Times New Roman"/>
        <family val="1"/>
      </rPr>
      <t xml:space="preserve">         </t>
    </r>
    <r>
      <rPr>
        <sz val="11"/>
        <color rgb="FF000000"/>
        <rFont val="Calibri"/>
        <family val="2"/>
        <scheme val="minor"/>
      </rPr>
      <t>ODEFSEY (emtricitabine/rilpivirine/tenofovir alafenamide 200 mg/25 mg/25 mg oral tablet)</t>
    </r>
  </si>
  <si>
    <r>
      <t>·</t>
    </r>
    <r>
      <rPr>
        <sz val="7"/>
        <color rgb="FF000000"/>
        <rFont val="Times New Roman"/>
        <family val="1"/>
      </rPr>
      <t xml:space="preserve">         </t>
    </r>
    <r>
      <rPr>
        <sz val="11"/>
        <color rgb="FF000000"/>
        <rFont val="Calibri"/>
        <family val="2"/>
        <scheme val="minor"/>
      </rPr>
      <t>PIFELTRO (doravirine 100 mg oral tablet)</t>
    </r>
  </si>
  <si>
    <r>
      <t>·</t>
    </r>
    <r>
      <rPr>
        <sz val="7"/>
        <color rgb="FF000000"/>
        <rFont val="Times New Roman"/>
        <family val="1"/>
      </rPr>
      <t xml:space="preserve">         </t>
    </r>
    <r>
      <rPr>
        <sz val="11"/>
        <color rgb="FF000000"/>
        <rFont val="Calibri"/>
        <family val="2"/>
        <scheme val="minor"/>
      </rPr>
      <t>PREZCOBIX (darunavir/cobicistat 800 mg/150 mg oral tablet)</t>
    </r>
  </si>
  <si>
    <r>
      <t>·</t>
    </r>
    <r>
      <rPr>
        <sz val="7"/>
        <color rgb="FF000000"/>
        <rFont val="Times New Roman"/>
        <family val="1"/>
      </rPr>
      <t xml:space="preserve">         </t>
    </r>
    <r>
      <rPr>
        <sz val="11"/>
        <color rgb="FF000000"/>
        <rFont val="Calibri"/>
        <family val="2"/>
        <scheme val="minor"/>
      </rPr>
      <t>PREZISTA (darunavir 100 mg/mL oral suspension, 75 mg, 150 mg, 600 mg, 800 mg oral tablet)</t>
    </r>
  </si>
  <si>
    <r>
      <t>·</t>
    </r>
    <r>
      <rPr>
        <sz val="7"/>
        <color rgb="FF000000"/>
        <rFont val="Times New Roman"/>
        <family val="1"/>
      </rPr>
      <t xml:space="preserve">         </t>
    </r>
    <r>
      <rPr>
        <sz val="11"/>
        <color rgb="FF000000"/>
        <rFont val="Calibri"/>
        <family val="2"/>
        <scheme val="minor"/>
      </rPr>
      <t>RESCRIPTOR (delavirdine 100 mg, 200 mg oral tablet)</t>
    </r>
  </si>
  <si>
    <r>
      <t>·</t>
    </r>
    <r>
      <rPr>
        <sz val="7"/>
        <color rgb="FF000000"/>
        <rFont val="Times New Roman"/>
        <family val="1"/>
      </rPr>
      <t xml:space="preserve">         </t>
    </r>
    <r>
      <rPr>
        <sz val="11"/>
        <color rgb="FF000000"/>
        <rFont val="Calibri"/>
        <family val="2"/>
        <scheme val="minor"/>
      </rPr>
      <t>REYATAZ (atazanavir 50 mg oral powder packet)</t>
    </r>
  </si>
  <si>
    <r>
      <t>·</t>
    </r>
    <r>
      <rPr>
        <sz val="7"/>
        <color rgb="FF000000"/>
        <rFont val="Times New Roman"/>
        <family val="1"/>
      </rPr>
      <t xml:space="preserve">         </t>
    </r>
    <r>
      <rPr>
        <sz val="11"/>
        <color rgb="FF000000"/>
        <rFont val="Calibri"/>
        <family val="2"/>
        <scheme val="minor"/>
      </rPr>
      <t>SELZENTRY (maraviroc 20 mg/mL oral solution, 25 mg, 75 mg, 150 mg, 300 mg oral tablet)</t>
    </r>
  </si>
  <si>
    <r>
      <t>·</t>
    </r>
    <r>
      <rPr>
        <sz val="7"/>
        <color rgb="FF000000"/>
        <rFont val="Times New Roman"/>
        <family val="1"/>
      </rPr>
      <t xml:space="preserve">         </t>
    </r>
    <r>
      <rPr>
        <sz val="11"/>
        <color rgb="FF000000"/>
        <rFont val="Calibri"/>
        <family val="2"/>
        <scheme val="minor"/>
      </rPr>
      <t>STRIBILD (elvitegravir/cobicistat/emtricitabine/tenofovir disoproxil fumarate 150 mg/150 mg/200 mg/300 mg oral tablet)</t>
    </r>
  </si>
  <si>
    <r>
      <t>·</t>
    </r>
    <r>
      <rPr>
        <sz val="7"/>
        <color rgb="FF000000"/>
        <rFont val="Times New Roman"/>
        <family val="1"/>
      </rPr>
      <t xml:space="preserve">         </t>
    </r>
    <r>
      <rPr>
        <sz val="11"/>
        <color rgb="FF000000"/>
        <rFont val="Calibri"/>
        <family val="2"/>
        <scheme val="minor"/>
      </rPr>
      <t>SYMFI (efavirenz/lamivudine/tenofovir disoproxil fumarate 600 mg/300 mg/300 mg oral tablet)</t>
    </r>
  </si>
  <si>
    <r>
      <t>·</t>
    </r>
    <r>
      <rPr>
        <sz val="7"/>
        <color rgb="FF000000"/>
        <rFont val="Times New Roman"/>
        <family val="1"/>
      </rPr>
      <t xml:space="preserve">         </t>
    </r>
    <r>
      <rPr>
        <sz val="11"/>
        <color rgb="FF000000"/>
        <rFont val="Calibri"/>
        <family val="2"/>
        <scheme val="minor"/>
      </rPr>
      <t>SYMFI LO (efavirenz/lamivudine/tenofovir disoproxil fumarate 400 mg/300 mg/300 mg oral tablet)</t>
    </r>
  </si>
  <si>
    <r>
      <t>·</t>
    </r>
    <r>
      <rPr>
        <sz val="7"/>
        <color rgb="FF000000"/>
        <rFont val="Times New Roman"/>
        <family val="1"/>
      </rPr>
      <t xml:space="preserve">         </t>
    </r>
    <r>
      <rPr>
        <sz val="11"/>
        <color rgb="FF000000"/>
        <rFont val="Calibri"/>
        <family val="2"/>
        <scheme val="minor"/>
      </rPr>
      <t>SYMTUZA (darunavir​/cobicistat​/emtricitabine/tenofovir alafenamide 800 mg/150 mg/200 mg/10 mg oral tablet)</t>
    </r>
  </si>
  <si>
    <r>
      <t>·</t>
    </r>
    <r>
      <rPr>
        <sz val="7"/>
        <color rgb="FF000000"/>
        <rFont val="Times New Roman"/>
        <family val="1"/>
      </rPr>
      <t xml:space="preserve">         </t>
    </r>
    <r>
      <rPr>
        <sz val="11"/>
        <color rgb="FF000000"/>
        <rFont val="Calibri"/>
        <family val="2"/>
        <scheme val="minor"/>
      </rPr>
      <t>TIVICAY (dolutegravir 10 mg, 25 mg, 50 mg oral tablet)</t>
    </r>
  </si>
  <si>
    <r>
      <t>·</t>
    </r>
    <r>
      <rPr>
        <sz val="7"/>
        <color rgb="FF000000"/>
        <rFont val="Times New Roman"/>
        <family val="1"/>
      </rPr>
      <t xml:space="preserve">         </t>
    </r>
    <r>
      <rPr>
        <sz val="11"/>
        <color rgb="FF000000"/>
        <rFont val="Calibri"/>
        <family val="2"/>
        <scheme val="minor"/>
      </rPr>
      <t>TRIUMEQ (abacavir/dolutegravir/lamivudine 600 mg/50 mg/300 mg oral tablet)</t>
    </r>
  </si>
  <si>
    <r>
      <t>·</t>
    </r>
    <r>
      <rPr>
        <sz val="7"/>
        <color rgb="FF000000"/>
        <rFont val="Times New Roman"/>
        <family val="1"/>
      </rPr>
      <t xml:space="preserve">         </t>
    </r>
    <r>
      <rPr>
        <sz val="11"/>
        <color rgb="FF000000"/>
        <rFont val="Calibri"/>
        <family val="2"/>
        <scheme val="minor"/>
      </rPr>
      <t>TRUVADA (emtricitabine/tenofovir disoproxil fumarate 100 mg/150 mg, 133 mg/200 mg, 167 mg/250 mg, 200 mg/300 mg oral tablet)</t>
    </r>
  </si>
  <si>
    <r>
      <t>·</t>
    </r>
    <r>
      <rPr>
        <sz val="7"/>
        <color rgb="FF000000"/>
        <rFont val="Times New Roman"/>
        <family val="1"/>
      </rPr>
      <t xml:space="preserve">         </t>
    </r>
    <r>
      <rPr>
        <sz val="11"/>
        <color rgb="FF000000"/>
        <rFont val="Calibri"/>
        <family val="2"/>
        <scheme val="minor"/>
      </rPr>
      <t>TYBOST (cobicistat 150 mg oral tablet)</t>
    </r>
  </si>
  <si>
    <r>
      <t>·</t>
    </r>
    <r>
      <rPr>
        <sz val="7"/>
        <color rgb="FF000000"/>
        <rFont val="Times New Roman"/>
        <family val="1"/>
      </rPr>
      <t xml:space="preserve">         </t>
    </r>
    <r>
      <rPr>
        <sz val="11"/>
        <color rgb="FF000000"/>
        <rFont val="Calibri"/>
        <family val="2"/>
        <scheme val="minor"/>
      </rPr>
      <t>VIDEX (didanosine 2 g, 4 g powder for oral solution)</t>
    </r>
  </si>
  <si>
    <r>
      <t>·</t>
    </r>
    <r>
      <rPr>
        <sz val="7"/>
        <color rgb="FF000000"/>
        <rFont val="Times New Roman"/>
        <family val="1"/>
      </rPr>
      <t xml:space="preserve">         </t>
    </r>
    <r>
      <rPr>
        <sz val="11"/>
        <color rgb="FF000000"/>
        <rFont val="Calibri"/>
        <family val="2"/>
        <scheme val="minor"/>
      </rPr>
      <t>VIRACEPT (nelfinavir 250 mg, 625 mg oral tablet)</t>
    </r>
  </si>
  <si>
    <r>
      <t>·</t>
    </r>
    <r>
      <rPr>
        <sz val="7"/>
        <color rgb="FF000000"/>
        <rFont val="Times New Roman"/>
        <family val="1"/>
      </rPr>
      <t xml:space="preserve">         </t>
    </r>
    <r>
      <rPr>
        <sz val="11"/>
        <color rgb="FF000000"/>
        <rFont val="Calibri"/>
        <family val="2"/>
        <scheme val="minor"/>
      </rPr>
      <t xml:space="preserve">VIREAD (tenofovir disoproxil fumarate 40 mg/g oral powder, 150 mg, 200 mg, 250 mg oral tablet) </t>
    </r>
  </si>
  <si>
    <r>
      <t>·</t>
    </r>
    <r>
      <rPr>
        <sz val="7"/>
        <color rgb="FF000000"/>
        <rFont val="Times New Roman"/>
        <family val="1"/>
      </rPr>
      <t xml:space="preserve">         </t>
    </r>
    <r>
      <rPr>
        <sz val="11"/>
        <color rgb="FF000000"/>
        <rFont val="Calibri"/>
        <family val="2"/>
        <scheme val="minor"/>
      </rPr>
      <t>COMBIVIR (lamivudine/zidovudine 150 mg/300 mg oral tablet)</t>
    </r>
  </si>
  <si>
    <r>
      <t>·</t>
    </r>
    <r>
      <rPr>
        <sz val="7"/>
        <color rgb="FF000000"/>
        <rFont val="Times New Roman"/>
        <family val="1"/>
      </rPr>
      <t xml:space="preserve">         </t>
    </r>
    <r>
      <rPr>
        <sz val="11"/>
        <color rgb="FF000000"/>
        <rFont val="Calibri"/>
        <family val="2"/>
        <scheme val="minor"/>
      </rPr>
      <t xml:space="preserve">EPIVIR (lamivudine 10 mg/mL oral solution, 150 mg, 300 mg oral tablet) </t>
    </r>
  </si>
  <si>
    <r>
      <t>·</t>
    </r>
    <r>
      <rPr>
        <sz val="7"/>
        <color rgb="FF000000"/>
        <rFont val="Times New Roman"/>
        <family val="1"/>
      </rPr>
      <t xml:space="preserve">         </t>
    </r>
    <r>
      <rPr>
        <sz val="11"/>
        <color rgb="FF000000"/>
        <rFont val="Calibri"/>
        <family val="2"/>
        <scheme val="minor"/>
      </rPr>
      <t>EPZICOM (abacavir/lamivudine 600 mg/300 mg oral tablet)</t>
    </r>
  </si>
  <si>
    <r>
      <t>·</t>
    </r>
    <r>
      <rPr>
        <sz val="7"/>
        <color rgb="FF000000"/>
        <rFont val="Times New Roman"/>
        <family val="1"/>
      </rPr>
      <t xml:space="preserve">         </t>
    </r>
    <r>
      <rPr>
        <sz val="11"/>
        <color rgb="FF000000"/>
        <rFont val="Calibri"/>
        <family val="2"/>
        <scheme val="minor"/>
      </rPr>
      <t>KALETRA (lopinavir/ritonavir 80 mg/20 mg/mL oral solution)</t>
    </r>
  </si>
  <si>
    <r>
      <t>·</t>
    </r>
    <r>
      <rPr>
        <sz val="7"/>
        <color rgb="FF000000"/>
        <rFont val="Times New Roman"/>
        <family val="1"/>
      </rPr>
      <t xml:space="preserve">         </t>
    </r>
    <r>
      <rPr>
        <sz val="11"/>
        <color rgb="FF000000"/>
        <rFont val="Calibri"/>
        <family val="2"/>
        <scheme val="minor"/>
      </rPr>
      <t>LEXIVA (fosamprenavir 700 mg oral tablet)</t>
    </r>
  </si>
  <si>
    <r>
      <t>·</t>
    </r>
    <r>
      <rPr>
        <sz val="7"/>
        <color rgb="FF000000"/>
        <rFont val="Times New Roman"/>
        <family val="1"/>
      </rPr>
      <t xml:space="preserve">         </t>
    </r>
    <r>
      <rPr>
        <sz val="11"/>
        <color rgb="FF000000"/>
        <rFont val="Calibri"/>
        <family val="2"/>
        <scheme val="minor"/>
      </rPr>
      <t>NORVIR (ritonavir 100 mg tablet)</t>
    </r>
  </si>
  <si>
    <r>
      <t>·</t>
    </r>
    <r>
      <rPr>
        <sz val="7"/>
        <color rgb="FF000000"/>
        <rFont val="Times New Roman"/>
        <family val="1"/>
      </rPr>
      <t xml:space="preserve">         </t>
    </r>
    <r>
      <rPr>
        <sz val="11"/>
        <color rgb="FF000000"/>
        <rFont val="Calibri"/>
        <family val="2"/>
        <scheme val="minor"/>
      </rPr>
      <t xml:space="preserve">RETROVIR (zidovudine 10 mg/mL oral solution, 100 mg oral tablet) </t>
    </r>
  </si>
  <si>
    <r>
      <t>·</t>
    </r>
    <r>
      <rPr>
        <sz val="7"/>
        <color rgb="FF000000"/>
        <rFont val="Times New Roman"/>
        <family val="1"/>
      </rPr>
      <t xml:space="preserve">         </t>
    </r>
    <r>
      <rPr>
        <sz val="11"/>
        <color rgb="FF000000"/>
        <rFont val="Calibri"/>
        <family val="2"/>
        <scheme val="minor"/>
      </rPr>
      <t>REYATAZ (atazanavir 150 mg, 200 mg, 300 mg oral capsule)</t>
    </r>
  </si>
  <si>
    <r>
      <t>·</t>
    </r>
    <r>
      <rPr>
        <sz val="7"/>
        <color rgb="FF000000"/>
        <rFont val="Times New Roman"/>
        <family val="1"/>
      </rPr>
      <t xml:space="preserve">         </t>
    </r>
    <r>
      <rPr>
        <sz val="11"/>
        <color rgb="FF000000"/>
        <rFont val="Calibri"/>
        <family val="2"/>
        <scheme val="minor"/>
      </rPr>
      <t>SUSTIVA (efavirenz 50 mg, 200 mg oral capsule, 600 mg oral tablet)</t>
    </r>
  </si>
  <si>
    <r>
      <t>·</t>
    </r>
    <r>
      <rPr>
        <sz val="7"/>
        <color rgb="FF000000"/>
        <rFont val="Times New Roman"/>
        <family val="1"/>
      </rPr>
      <t xml:space="preserve">         </t>
    </r>
    <r>
      <rPr>
        <sz val="11"/>
        <color rgb="FF000000"/>
        <rFont val="Calibri"/>
        <family val="2"/>
        <scheme val="minor"/>
      </rPr>
      <t xml:space="preserve">TRIZIVIR (abacavir/lamivudine/zidovudine 300 mg/150 mg/300 mg oral tablet) </t>
    </r>
  </si>
  <si>
    <r>
      <t>·</t>
    </r>
    <r>
      <rPr>
        <sz val="7"/>
        <color rgb="FF000000"/>
        <rFont val="Times New Roman"/>
        <family val="1"/>
      </rPr>
      <t xml:space="preserve">         </t>
    </r>
    <r>
      <rPr>
        <sz val="11"/>
        <color rgb="FF000000"/>
        <rFont val="Calibri"/>
        <family val="2"/>
        <scheme val="minor"/>
      </rPr>
      <t xml:space="preserve">VIDEX EX (didanosine 125 mg, 200 mg, 250 mg, 400 mg delayed release oral capsule) </t>
    </r>
  </si>
  <si>
    <r>
      <t>·</t>
    </r>
    <r>
      <rPr>
        <sz val="7"/>
        <color rgb="FF000000"/>
        <rFont val="Times New Roman"/>
        <family val="1"/>
      </rPr>
      <t xml:space="preserve">         </t>
    </r>
    <r>
      <rPr>
        <sz val="11"/>
        <color rgb="FF000000"/>
        <rFont val="Calibri"/>
        <family val="2"/>
        <scheme val="minor"/>
      </rPr>
      <t>VIRAMUNE (nevirapine 10 mg/mL oral solution, 200 mg oral tablet)</t>
    </r>
  </si>
  <si>
    <r>
      <t>·</t>
    </r>
    <r>
      <rPr>
        <sz val="7"/>
        <color rgb="FF000000"/>
        <rFont val="Times New Roman"/>
        <family val="1"/>
      </rPr>
      <t xml:space="preserve">         </t>
    </r>
    <r>
      <rPr>
        <sz val="11"/>
        <color rgb="FF000000"/>
        <rFont val="Calibri"/>
        <family val="2"/>
        <scheme val="minor"/>
      </rPr>
      <t>VIRAMUNE XR (nevirapine 100 mg, 400 mg extended release oral tablet)</t>
    </r>
  </si>
  <si>
    <r>
      <t>·</t>
    </r>
    <r>
      <rPr>
        <sz val="7"/>
        <color rgb="FF000000"/>
        <rFont val="Times New Roman"/>
        <family val="1"/>
      </rPr>
      <t xml:space="preserve">         </t>
    </r>
    <r>
      <rPr>
        <sz val="11"/>
        <color rgb="FF000000"/>
        <rFont val="Calibri"/>
        <family val="2"/>
        <scheme val="minor"/>
      </rPr>
      <t>VIREAD (tenofovir disoproxil fumarate 300 mg oral tablet)</t>
    </r>
  </si>
  <si>
    <r>
      <t>·</t>
    </r>
    <r>
      <rPr>
        <sz val="7"/>
        <color rgb="FF000000"/>
        <rFont val="Times New Roman"/>
        <family val="1"/>
      </rPr>
      <t xml:space="preserve">         </t>
    </r>
    <r>
      <rPr>
        <sz val="11"/>
        <color rgb="FF000000"/>
        <rFont val="Calibri"/>
        <family val="2"/>
        <scheme val="minor"/>
      </rPr>
      <t>ZIAGEN (abacavir 20 mg/mL oral solution, 300 mg oral tablet)</t>
    </r>
  </si>
  <si>
    <r>
      <t>·</t>
    </r>
    <r>
      <rPr>
        <sz val="7"/>
        <color rgb="FF000000"/>
        <rFont val="Times New Roman"/>
        <family val="1"/>
      </rPr>
      <t xml:space="preserve">         </t>
    </r>
    <r>
      <rPr>
        <sz val="11"/>
        <color rgb="FF000000"/>
        <rFont val="Calibri"/>
        <family val="2"/>
        <scheme val="minor"/>
      </rPr>
      <t>FUZEON (enfuvirtide 90 mg injectable solution)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</si>
</sst>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8"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3">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49">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5" fillId="2" borderId="4"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31" xfId="0" applyFont="1" applyFill="1" applyBorder="1" applyAlignment="1">
      <alignment horizontal="center"/>
    </xf>
    <xf numFmtId="1" fontId="8" fillId="2" borderId="31" xfId="0" applyNumberFormat="1" applyFont="1" applyFill="1" applyBorder="1" applyAlignment="1">
      <alignment horizontal="center"/>
    </xf>
    <xf numFmtId="1" fontId="8" fillId="2" borderId="33" xfId="0" applyNumberFormat="1" applyFont="1" applyFill="1" applyBorder="1" applyAlignment="1">
      <alignment horizontal="center"/>
    </xf>
    <xf numFmtId="1" fontId="8" fillId="2" borderId="34" xfId="0" applyNumberFormat="1" applyFont="1" applyFill="1" applyBorder="1" applyAlignment="1">
      <alignment horizontal="center"/>
    </xf>
    <xf numFmtId="0" fontId="1" fillId="3" borderId="0" xfId="0" applyFont="1" applyFill="1"/>
    <xf numFmtId="164" fontId="1" fillId="6" borderId="9" xfId="0" applyNumberFormat="1" applyFont="1" applyFill="1" applyBorder="1" applyAlignment="1" applyProtection="1">
      <alignment horizontal="center"/>
      <protection locked="0"/>
    </xf>
    <xf numFmtId="164" fontId="1" fillId="6" borderId="10" xfId="0" applyNumberFormat="1" applyFont="1" applyFill="1" applyBorder="1" applyAlignment="1" applyProtection="1">
      <alignment horizontal="center"/>
      <protection locked="0"/>
    </xf>
    <xf numFmtId="164" fontId="1" fillId="6" borderId="12" xfId="0" applyNumberFormat="1" applyFont="1" applyFill="1" applyBorder="1" applyAlignment="1" applyProtection="1">
      <alignment horizontal="center"/>
      <protection locked="0"/>
    </xf>
    <xf numFmtId="164" fontId="1" fillId="6" borderId="13" xfId="0" applyNumberFormat="1" applyFont="1" applyFill="1" applyBorder="1" applyAlignment="1" applyProtection="1">
      <alignment horizontal="center"/>
      <protection locked="0"/>
    </xf>
    <xf numFmtId="164" fontId="1" fillId="6" borderId="20" xfId="0" applyNumberFormat="1" applyFont="1" applyFill="1" applyBorder="1" applyAlignment="1" applyProtection="1">
      <alignment horizontal="center"/>
      <protection locked="0"/>
    </xf>
    <xf numFmtId="164" fontId="1" fillId="6" borderId="21" xfId="0" applyNumberFormat="1" applyFont="1" applyFill="1" applyBorder="1" applyAlignment="1" applyProtection="1">
      <alignment horizontal="center"/>
      <protection locked="0"/>
    </xf>
    <xf numFmtId="164" fontId="1" fillId="6" borderId="25" xfId="0" applyNumberFormat="1" applyFont="1" applyFill="1" applyBorder="1" applyAlignment="1" applyProtection="1">
      <alignment horizontal="center"/>
      <protection locked="0"/>
    </xf>
    <xf numFmtId="164" fontId="1" fillId="6" borderId="26" xfId="0" applyNumberFormat="1" applyFont="1" applyFill="1" applyBorder="1" applyAlignment="1" applyProtection="1">
      <alignment horizontal="center"/>
      <protection locked="0"/>
    </xf>
    <xf numFmtId="0" fontId="1" fillId="3" borderId="16" xfId="0" applyFont="1" applyFill="1" applyBorder="1" applyProtection="1">
      <protection locked="0"/>
    </xf>
    <xf numFmtId="0" fontId="1" fillId="3" borderId="17" xfId="0" applyFont="1" applyFill="1" applyBorder="1" applyProtection="1">
      <protection locked="0"/>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20" xfId="0" applyFont="1" applyFill="1" applyBorder="1" applyProtection="1">
      <protection locked="0"/>
    </xf>
    <xf numFmtId="0" fontId="1" fillId="3" borderId="21"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23" xfId="0" applyFont="1" applyFill="1" applyBorder="1" applyAlignment="1" applyProtection="1">
      <alignment wrapText="1"/>
      <protection locked="0"/>
    </xf>
    <xf numFmtId="0" fontId="1" fillId="4" borderId="18"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2" borderId="0" xfId="0" applyFont="1" applyFill="1" applyAlignment="1">
      <alignment horizontal="center"/>
    </xf>
    <xf numFmtId="164" fontId="1" fillId="2" borderId="15" xfId="0" applyNumberFormat="1" applyFont="1" applyFill="1" applyBorder="1" applyAlignment="1">
      <alignment horizontal="center" vertical="center"/>
    </xf>
    <xf numFmtId="0" fontId="1" fillId="2" borderId="23"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11" xfId="0" applyFont="1" applyFill="1" applyBorder="1"/>
    <xf numFmtId="0" fontId="1" fillId="2" borderId="18" xfId="0" applyFont="1" applyFill="1" applyBorder="1" applyAlignment="1">
      <alignment horizontal="center"/>
    </xf>
    <xf numFmtId="0" fontId="1" fillId="2" borderId="15" xfId="0" applyFont="1" applyFill="1" applyBorder="1"/>
    <xf numFmtId="0" fontId="1" fillId="2" borderId="23" xfId="0" applyFont="1" applyFill="1" applyBorder="1" applyAlignment="1">
      <alignment horizontal="center"/>
    </xf>
    <xf numFmtId="164" fontId="1" fillId="2" borderId="24" xfId="0" applyNumberFormat="1" applyFont="1" applyFill="1" applyBorder="1" applyAlignment="1">
      <alignment horizontal="center" vertical="center"/>
    </xf>
    <xf numFmtId="0" fontId="1" fillId="2" borderId="19" xfId="0" applyFont="1" applyFill="1" applyBorder="1" applyAlignment="1">
      <alignment horizontal="center" vertical="center"/>
    </xf>
    <xf numFmtId="0" fontId="1" fillId="2" borderId="24" xfId="0" applyFont="1" applyFill="1" applyBorder="1"/>
    <xf numFmtId="0" fontId="1" fillId="2" borderId="19"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1" fillId="2" borderId="4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2" xfId="0" applyFont="1" applyFill="1" applyBorder="1" applyAlignment="1">
      <alignment wrapText="1"/>
    </xf>
    <xf numFmtId="0" fontId="1" fillId="2" borderId="1" xfId="0" applyFont="1" applyFill="1" applyBorder="1"/>
    <xf numFmtId="0" fontId="11" fillId="2" borderId="17" xfId="0" applyFont="1" applyFill="1" applyBorder="1" applyAlignment="1" applyProtection="1">
      <alignment horizontal="left" wrapText="1"/>
      <protection locked="0"/>
    </xf>
    <xf numFmtId="0" fontId="11" fillId="2" borderId="13" xfId="0" applyFont="1" applyFill="1" applyBorder="1" applyProtection="1">
      <protection locked="0"/>
    </xf>
    <xf numFmtId="0" fontId="11" fillId="2" borderId="21" xfId="0" applyFont="1" applyFill="1" applyBorder="1" applyProtection="1">
      <protection locked="0"/>
    </xf>
    <xf numFmtId="0" fontId="11" fillId="2" borderId="17" xfId="0" applyFont="1" applyFill="1" applyBorder="1" applyProtection="1">
      <protection locked="0"/>
    </xf>
    <xf numFmtId="0" fontId="6" fillId="8" borderId="37" xfId="0" applyFont="1" applyFill="1" applyBorder="1" applyAlignment="1">
      <alignment horizontal="center" wrapText="1"/>
    </xf>
    <xf numFmtId="0" fontId="1" fillId="9" borderId="0" xfId="0" applyFont="1" applyFill="1"/>
    <xf numFmtId="0" fontId="12" fillId="9" borderId="0" xfId="0" applyFont="1" applyFill="1"/>
    <xf numFmtId="0" fontId="13" fillId="9" borderId="0" xfId="0" applyFont="1" applyFill="1" applyAlignment="1"/>
    <xf numFmtId="0" fontId="14" fillId="9" borderId="0" xfId="0" applyFont="1" applyFill="1" applyProtection="1">
      <protection locked="0"/>
    </xf>
    <xf numFmtId="0" fontId="16" fillId="9" borderId="0" xfId="0" applyFont="1" applyFill="1"/>
    <xf numFmtId="0" fontId="15" fillId="9" borderId="0" xfId="0" applyFont="1" applyFill="1" applyBorder="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NumberFormat="1" applyFont="1" applyFill="1" applyAlignment="1">
      <alignment wrapText="1"/>
    </xf>
    <xf numFmtId="0" fontId="18"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164" fontId="1" fillId="6" borderId="50" xfId="0" applyNumberFormat="1" applyFont="1" applyFill="1" applyBorder="1" applyAlignment="1" applyProtection="1">
      <alignment horizontal="center"/>
      <protection locked="0"/>
    </xf>
    <xf numFmtId="164" fontId="1" fillId="6" borderId="51" xfId="0" applyNumberFormat="1" applyFont="1" applyFill="1" applyBorder="1" applyAlignment="1" applyProtection="1">
      <alignment horizontal="center"/>
      <protection locked="0"/>
    </xf>
    <xf numFmtId="164" fontId="1" fillId="2" borderId="49" xfId="0" applyNumberFormat="1" applyFont="1" applyFill="1" applyBorder="1" applyAlignment="1">
      <alignment horizontal="center" vertical="center"/>
    </xf>
    <xf numFmtId="0" fontId="1" fillId="2" borderId="52" xfId="0" applyFont="1" applyFill="1" applyBorder="1" applyAlignment="1">
      <alignment horizontal="center" vertical="center"/>
    </xf>
    <xf numFmtId="0" fontId="11" fillId="2" borderId="51" xfId="0" applyFont="1" applyFill="1" applyBorder="1" applyProtection="1">
      <protection locked="0"/>
    </xf>
    <xf numFmtId="0" fontId="1" fillId="2" borderId="0" xfId="0" applyFont="1" applyFill="1" applyAlignment="1">
      <alignment horizontal="center" vertical="center"/>
    </xf>
    <xf numFmtId="0" fontId="25" fillId="0" borderId="0" xfId="0" applyFont="1" applyAlignment="1">
      <alignment horizontal="left" vertical="center" indent="5"/>
    </xf>
    <xf numFmtId="164" fontId="1" fillId="6" borderId="16" xfId="0" applyNumberFormat="1" applyFont="1" applyFill="1" applyBorder="1" applyAlignment="1" applyProtection="1">
      <alignment horizontal="center"/>
      <protection locked="0"/>
    </xf>
    <xf numFmtId="164" fontId="1" fillId="6" borderId="17" xfId="0" applyNumberFormat="1" applyFont="1" applyFill="1" applyBorder="1" applyAlignment="1" applyProtection="1">
      <alignment horizontal="center"/>
      <protection locked="0"/>
    </xf>
    <xf numFmtId="0" fontId="25" fillId="0" borderId="0" xfId="0" applyFont="1" applyBorder="1" applyAlignment="1">
      <alignment horizontal="left" vertical="center" indent="5"/>
    </xf>
    <xf numFmtId="0" fontId="25" fillId="0" borderId="3" xfId="0" applyFont="1" applyBorder="1" applyAlignment="1">
      <alignment horizontal="left" vertical="center" indent="5"/>
    </xf>
    <xf numFmtId="164" fontId="1" fillId="2" borderId="2" xfId="0" applyNumberFormat="1" applyFont="1" applyFill="1" applyBorder="1" applyAlignment="1">
      <alignment horizontal="center" vertical="center"/>
    </xf>
    <xf numFmtId="0" fontId="15"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0" fillId="9" borderId="0" xfId="0" applyFont="1" applyFill="1" applyAlignment="1">
      <alignment horizontal="left"/>
    </xf>
    <xf numFmtId="0" fontId="18" fillId="9" borderId="0" xfId="0" applyNumberFormat="1"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9" borderId="0" xfId="0" applyFont="1" applyFill="1" applyBorder="1" applyAlignment="1">
      <alignment horizontal="left" wrapText="1"/>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4" borderId="42" xfId="0" applyFont="1" applyFill="1" applyBorder="1" applyAlignment="1" applyProtection="1">
      <alignment horizontal="left" vertical="top" wrapText="1"/>
      <protection locked="0"/>
    </xf>
    <xf numFmtId="0" fontId="1" fillId="4" borderId="43"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6" xfId="0" applyFont="1" applyFill="1" applyBorder="1" applyAlignment="1" applyProtection="1">
      <alignment horizontal="left" vertical="top" wrapText="1"/>
      <protection locked="0"/>
    </xf>
    <xf numFmtId="0" fontId="1" fillId="4" borderId="47"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8"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40" xfId="0" applyFont="1" applyFill="1" applyBorder="1" applyAlignment="1">
      <alignment horizontal="center" vertical="center" textRotation="90"/>
    </xf>
    <xf numFmtId="0" fontId="23" fillId="4" borderId="14" xfId="0" applyFont="1" applyFill="1" applyBorder="1" applyAlignment="1">
      <alignment horizontal="center" vertical="center" textRotation="90"/>
    </xf>
    <xf numFmtId="0" fontId="23" fillId="4" borderId="39" xfId="0" applyFont="1" applyFill="1" applyBorder="1" applyAlignment="1">
      <alignment horizontal="center" vertical="center" textRotation="90"/>
    </xf>
    <xf numFmtId="0" fontId="1" fillId="2" borderId="3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7"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8" fillId="2" borderId="32" xfId="0" applyFont="1" applyFill="1" applyBorder="1" applyAlignment="1">
      <alignment horizontal="center"/>
    </xf>
    <xf numFmtId="0" fontId="8" fillId="2" borderId="33" xfId="0" applyFont="1" applyFill="1" applyBorder="1" applyAlignment="1">
      <alignment horizontal="center"/>
    </xf>
    <xf numFmtId="0" fontId="8" fillId="2" borderId="30" xfId="0" applyFont="1" applyFill="1" applyBorder="1" applyAlignment="1">
      <alignment horizontal="center"/>
    </xf>
    <xf numFmtId="0" fontId="8" fillId="2" borderId="0" xfId="0" applyFont="1" applyFill="1" applyBorder="1" applyAlignment="1">
      <alignment horizontal="center"/>
    </xf>
    <xf numFmtId="0" fontId="1" fillId="7" borderId="14"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36" xfId="0" applyFont="1" applyFill="1" applyBorder="1" applyAlignment="1">
      <alignment horizontal="center" vertical="center"/>
    </xf>
    <xf numFmtId="0" fontId="6" fillId="8" borderId="37"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5" xfId="0" applyFont="1" applyFill="1" applyBorder="1" applyAlignment="1">
      <alignment horizontal="center" vertical="center" wrapText="1"/>
    </xf>
  </cellXfs>
  <cellStyles count="2">
    <cellStyle name="Hyperlink" xfId="1" builtinId="8"/>
    <cellStyle name="Normal" xfId="0" builtinId="0"/>
  </cellStyles>
  <dxfs count="23">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condense val="0"/>
        <extend val="0"/>
        <color rgb="FF9C0006"/>
      </font>
      <fill>
        <patternFill>
          <bgColor rgb="FFFFC7CE"/>
        </patternFill>
      </fill>
    </dxf>
    <dxf>
      <font>
        <b/>
        <i val="0"/>
        <color rgb="FF9C6500"/>
      </font>
      <fill>
        <patternFill>
          <bgColor theme="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G33"/>
  <sheetViews>
    <sheetView topLeftCell="A2" workbookViewId="0">
      <selection activeCell="G7" sqref="G7"/>
    </sheetView>
  </sheetViews>
  <sheetFormatPr defaultRowHeight="15" x14ac:dyDescent="0.25"/>
  <cols>
    <col min="1" max="53" width="9.140625" style="2"/>
    <col min="54" max="59" width="9.140625" style="1"/>
  </cols>
  <sheetData>
    <row r="1" spans="1:41" ht="29.25" customHeight="1" x14ac:dyDescent="0.35">
      <c r="A1" s="102" t="s">
        <v>27</v>
      </c>
      <c r="B1" s="102"/>
      <c r="C1" s="102"/>
      <c r="D1" s="102"/>
      <c r="E1" s="102"/>
      <c r="F1" s="102"/>
      <c r="G1" s="102"/>
      <c r="H1" s="102"/>
      <c r="I1" s="102"/>
      <c r="J1" s="68"/>
      <c r="K1" s="68"/>
      <c r="L1" s="68"/>
      <c r="M1" s="68"/>
      <c r="N1" s="68"/>
      <c r="O1" s="68"/>
      <c r="R1" s="79"/>
      <c r="S1" s="79"/>
      <c r="T1" s="79"/>
      <c r="U1" s="79"/>
      <c r="V1" s="79"/>
      <c r="W1" s="79"/>
      <c r="X1" s="79"/>
      <c r="Y1" s="79"/>
      <c r="Z1" s="79"/>
      <c r="AA1" s="79"/>
    </row>
    <row r="2" spans="1:41" ht="12.75" customHeight="1" x14ac:dyDescent="0.35">
      <c r="A2" s="73"/>
      <c r="B2" s="73"/>
      <c r="C2" s="73"/>
      <c r="D2" s="73"/>
      <c r="E2" s="73"/>
      <c r="F2" s="73"/>
      <c r="G2" s="73"/>
      <c r="H2" s="73"/>
      <c r="I2" s="73"/>
      <c r="J2" s="68"/>
      <c r="K2" s="68"/>
      <c r="L2" s="68"/>
      <c r="M2" s="68"/>
      <c r="N2" s="68"/>
      <c r="O2" s="68"/>
      <c r="R2" s="79"/>
      <c r="S2" s="79"/>
      <c r="T2" s="79"/>
      <c r="U2" s="79"/>
      <c r="V2" s="79"/>
      <c r="W2" s="79"/>
      <c r="X2" s="79"/>
      <c r="Y2" s="79"/>
      <c r="Z2" s="79"/>
      <c r="AA2" s="79"/>
    </row>
    <row r="3" spans="1:41" ht="21" customHeight="1" x14ac:dyDescent="0.3">
      <c r="A3" s="72" t="s">
        <v>26</v>
      </c>
      <c r="B3" s="68"/>
      <c r="C3" s="68"/>
      <c r="D3" s="68"/>
      <c r="E3" s="68"/>
      <c r="F3" s="68"/>
      <c r="G3" s="68"/>
      <c r="H3" s="68"/>
      <c r="I3" s="68"/>
      <c r="J3" s="68"/>
      <c r="K3" s="68"/>
      <c r="L3" s="68"/>
      <c r="M3" s="68"/>
      <c r="N3" s="68"/>
      <c r="O3" s="68"/>
      <c r="R3" s="79"/>
      <c r="S3" s="79"/>
      <c r="T3" s="79"/>
      <c r="U3" s="79"/>
      <c r="V3" s="79"/>
      <c r="W3" s="79"/>
      <c r="X3" s="79"/>
      <c r="Y3" s="79"/>
      <c r="Z3" s="79"/>
      <c r="AA3" s="79"/>
      <c r="AO3" s="80" t="s">
        <v>13</v>
      </c>
    </row>
    <row r="4" spans="1:41" ht="12.75" customHeight="1" x14ac:dyDescent="0.3">
      <c r="A4" s="72"/>
      <c r="B4" s="68"/>
      <c r="C4" s="68"/>
      <c r="D4" s="68"/>
      <c r="E4" s="68"/>
      <c r="F4" s="68"/>
      <c r="G4" s="68"/>
      <c r="H4" s="68"/>
      <c r="I4" s="68"/>
      <c r="J4" s="68"/>
      <c r="K4" s="68"/>
      <c r="L4" s="68"/>
      <c r="M4" s="68"/>
      <c r="N4" s="68"/>
      <c r="O4" s="68"/>
      <c r="R4" s="79"/>
      <c r="S4" s="79"/>
      <c r="T4" s="79"/>
      <c r="U4" s="79"/>
      <c r="V4" s="79"/>
      <c r="W4" s="79"/>
      <c r="X4" s="79"/>
      <c r="Y4" s="79"/>
      <c r="Z4" s="79"/>
      <c r="AA4" s="79"/>
      <c r="AO4" s="80" t="s">
        <v>14</v>
      </c>
    </row>
    <row r="5" spans="1:41" ht="48" customHeight="1" x14ac:dyDescent="0.25">
      <c r="A5" s="106" t="s">
        <v>30</v>
      </c>
      <c r="B5" s="106"/>
      <c r="C5" s="106"/>
      <c r="D5" s="106"/>
      <c r="E5" s="106"/>
      <c r="F5" s="106"/>
      <c r="G5" s="106"/>
      <c r="H5" s="106"/>
      <c r="I5" s="106"/>
      <c r="J5" s="106"/>
      <c r="K5" s="78"/>
      <c r="L5" s="78"/>
      <c r="M5" s="68"/>
      <c r="N5" s="68"/>
      <c r="O5" s="68"/>
      <c r="R5" s="79"/>
      <c r="S5" s="79"/>
      <c r="T5" s="79"/>
      <c r="U5" s="79"/>
      <c r="V5" s="79"/>
      <c r="W5" s="79"/>
      <c r="X5" s="79"/>
      <c r="Y5" s="79"/>
      <c r="Z5" s="79"/>
      <c r="AA5" s="79"/>
    </row>
    <row r="6" spans="1:41" x14ac:dyDescent="0.25">
      <c r="A6" s="68"/>
      <c r="B6" s="68"/>
      <c r="C6" s="68"/>
      <c r="D6" s="68"/>
      <c r="E6" s="68"/>
      <c r="F6" s="68"/>
      <c r="G6" s="68"/>
      <c r="H6" s="68"/>
      <c r="I6" s="68"/>
      <c r="J6" s="68"/>
      <c r="K6" s="68"/>
      <c r="L6" s="68"/>
      <c r="M6" s="68"/>
      <c r="N6" s="68"/>
      <c r="O6" s="68"/>
      <c r="R6" s="79"/>
      <c r="S6" s="79"/>
      <c r="T6" s="79"/>
      <c r="U6" s="79"/>
      <c r="V6" s="79"/>
      <c r="W6" s="79"/>
      <c r="X6" s="79"/>
      <c r="Y6" s="79"/>
      <c r="Z6" s="79"/>
      <c r="AA6" s="79"/>
    </row>
    <row r="7" spans="1:41" x14ac:dyDescent="0.25">
      <c r="A7" s="70" t="s">
        <v>15</v>
      </c>
      <c r="B7" s="70"/>
      <c r="C7" s="70"/>
      <c r="D7" s="70"/>
      <c r="E7" s="70"/>
      <c r="F7" s="69"/>
      <c r="G7" s="71" t="s">
        <v>14</v>
      </c>
      <c r="H7" s="68"/>
      <c r="I7" s="68"/>
      <c r="J7" s="68"/>
      <c r="K7" s="68"/>
      <c r="L7" s="68"/>
      <c r="M7" s="68"/>
      <c r="N7" s="68"/>
      <c r="O7" s="68"/>
      <c r="R7" s="79"/>
      <c r="S7" s="79"/>
      <c r="T7" s="79"/>
      <c r="U7" s="79"/>
      <c r="V7" s="79"/>
      <c r="W7" s="79"/>
      <c r="X7" s="79"/>
      <c r="Y7" s="79"/>
      <c r="Z7" s="79"/>
      <c r="AA7" s="79"/>
    </row>
    <row r="8" spans="1:41" x14ac:dyDescent="0.25">
      <c r="A8" s="68"/>
      <c r="B8" s="68"/>
      <c r="C8" s="68"/>
      <c r="D8" s="68"/>
      <c r="E8" s="68"/>
      <c r="F8" s="68"/>
      <c r="G8" s="68"/>
      <c r="H8" s="68"/>
      <c r="I8" s="68"/>
      <c r="J8" s="68"/>
      <c r="K8" s="68"/>
      <c r="L8" s="68"/>
      <c r="M8" s="68"/>
      <c r="N8" s="68"/>
      <c r="O8" s="68"/>
      <c r="R8" s="79"/>
      <c r="S8" s="79"/>
      <c r="T8" s="79"/>
      <c r="U8" s="79"/>
      <c r="V8" s="79"/>
      <c r="W8" s="79"/>
      <c r="X8" s="79"/>
      <c r="Y8" s="79"/>
      <c r="Z8" s="79"/>
      <c r="AA8" s="79"/>
    </row>
    <row r="9" spans="1:41" ht="18" customHeight="1" x14ac:dyDescent="0.25">
      <c r="A9" s="107" t="s">
        <v>38</v>
      </c>
      <c r="B9" s="107"/>
      <c r="C9" s="107"/>
      <c r="D9" s="107"/>
      <c r="E9" s="107"/>
      <c r="F9" s="107"/>
      <c r="G9" s="107"/>
      <c r="H9" s="107"/>
      <c r="I9" s="107"/>
      <c r="J9" s="107"/>
      <c r="K9" s="107"/>
      <c r="L9" s="81"/>
      <c r="M9" s="81"/>
      <c r="N9" s="68"/>
      <c r="O9" s="68"/>
      <c r="R9" s="79"/>
      <c r="S9" s="79"/>
      <c r="T9" s="79"/>
      <c r="U9" s="79"/>
      <c r="V9" s="79"/>
      <c r="W9" s="79"/>
      <c r="X9" s="79"/>
      <c r="Y9" s="79"/>
      <c r="Z9" s="79"/>
      <c r="AA9" s="79"/>
    </row>
    <row r="10" spans="1:41" ht="12.75" customHeight="1" x14ac:dyDescent="0.25">
      <c r="A10" s="108"/>
      <c r="B10" s="108"/>
      <c r="C10" s="108"/>
      <c r="D10" s="108"/>
      <c r="E10" s="108"/>
      <c r="F10" s="108"/>
      <c r="G10" s="108"/>
      <c r="H10" s="108"/>
      <c r="I10" s="108"/>
      <c r="J10" s="108"/>
      <c r="K10" s="108"/>
      <c r="L10" s="108"/>
      <c r="M10" s="108"/>
      <c r="N10" s="108"/>
      <c r="O10" s="108"/>
      <c r="R10" s="79"/>
      <c r="S10" s="79"/>
      <c r="T10" s="79"/>
      <c r="U10" s="79"/>
      <c r="V10" s="79"/>
      <c r="W10" s="79"/>
      <c r="X10" s="79"/>
      <c r="Y10" s="79"/>
      <c r="Z10" s="79"/>
      <c r="AA10" s="79"/>
    </row>
    <row r="11" spans="1:41" ht="8.25" customHeight="1" x14ac:dyDescent="0.25">
      <c r="A11" s="77"/>
      <c r="B11" s="77"/>
      <c r="C11" s="77"/>
      <c r="D11" s="77"/>
      <c r="E11" s="77"/>
      <c r="F11" s="77"/>
      <c r="G11" s="77"/>
      <c r="H11" s="77"/>
      <c r="I11" s="77"/>
      <c r="J11" s="77"/>
      <c r="K11" s="77"/>
      <c r="L11" s="77"/>
      <c r="M11" s="77"/>
      <c r="N11" s="68"/>
      <c r="O11" s="68"/>
      <c r="R11" s="79"/>
      <c r="S11" s="79"/>
      <c r="T11" s="79"/>
      <c r="U11" s="79"/>
      <c r="V11" s="79"/>
      <c r="W11" s="79"/>
      <c r="X11" s="79"/>
      <c r="Y11" s="79"/>
      <c r="Z11" s="79"/>
      <c r="AA11" s="79"/>
    </row>
    <row r="12" spans="1:41" ht="53.25" customHeight="1" x14ac:dyDescent="0.25">
      <c r="A12" s="109" t="s">
        <v>33</v>
      </c>
      <c r="B12" s="109"/>
      <c r="C12" s="109"/>
      <c r="D12" s="109"/>
      <c r="E12" s="109"/>
      <c r="F12" s="109"/>
      <c r="G12" s="109"/>
      <c r="H12" s="109"/>
      <c r="I12" s="109"/>
      <c r="J12" s="109"/>
      <c r="K12" s="109"/>
      <c r="L12" s="109"/>
      <c r="M12" s="109"/>
      <c r="N12" s="109"/>
      <c r="O12" s="109"/>
      <c r="R12" s="79"/>
      <c r="S12" s="79"/>
      <c r="T12" s="79"/>
      <c r="U12" s="79"/>
      <c r="V12" s="79"/>
      <c r="W12" s="79"/>
      <c r="X12" s="79"/>
      <c r="Y12" s="79"/>
      <c r="Z12" s="79"/>
      <c r="AA12" s="79"/>
    </row>
    <row r="13" spans="1:41" x14ac:dyDescent="0.25">
      <c r="A13" s="68"/>
      <c r="B13" s="68"/>
      <c r="C13" s="68"/>
      <c r="D13" s="68"/>
      <c r="E13" s="68"/>
      <c r="F13" s="68"/>
      <c r="G13" s="68"/>
      <c r="H13" s="68"/>
      <c r="I13" s="68"/>
      <c r="J13" s="68"/>
      <c r="K13" s="68"/>
      <c r="L13" s="68"/>
      <c r="M13" s="68"/>
      <c r="N13" s="68"/>
      <c r="O13" s="68"/>
      <c r="R13" s="79"/>
      <c r="S13" s="79"/>
      <c r="T13" s="79"/>
      <c r="U13" s="79"/>
      <c r="V13" s="79"/>
      <c r="W13" s="79"/>
      <c r="X13" s="79"/>
      <c r="Y13" s="79"/>
      <c r="Z13" s="79"/>
      <c r="AA13" s="79"/>
    </row>
    <row r="14" spans="1:41" ht="18.75" x14ac:dyDescent="0.3">
      <c r="A14" s="105" t="s">
        <v>31</v>
      </c>
      <c r="B14" s="105"/>
      <c r="C14" s="105"/>
      <c r="D14" s="105"/>
      <c r="E14" s="105"/>
      <c r="F14" s="105"/>
      <c r="G14" s="105"/>
      <c r="H14" s="105"/>
      <c r="I14" s="105"/>
      <c r="J14" s="105"/>
      <c r="K14" s="105"/>
      <c r="L14" s="105"/>
      <c r="M14" s="105"/>
      <c r="N14" s="105"/>
      <c r="O14" s="68"/>
      <c r="R14" s="79"/>
      <c r="S14" s="79"/>
      <c r="T14" s="79"/>
      <c r="U14" s="79"/>
      <c r="V14" s="79"/>
      <c r="W14" s="79"/>
      <c r="X14" s="79"/>
      <c r="Y14" s="79"/>
      <c r="Z14" s="79"/>
      <c r="AA14" s="79"/>
    </row>
    <row r="15" spans="1:41" ht="4.5" customHeight="1" x14ac:dyDescent="0.25">
      <c r="A15" s="74"/>
      <c r="B15" s="68"/>
      <c r="C15" s="68"/>
      <c r="D15" s="68"/>
      <c r="E15" s="68"/>
      <c r="F15" s="68"/>
      <c r="G15" s="68"/>
      <c r="H15" s="68"/>
      <c r="I15" s="68"/>
      <c r="J15" s="68"/>
      <c r="K15" s="68"/>
      <c r="L15" s="68"/>
      <c r="M15" s="68"/>
      <c r="N15" s="68"/>
      <c r="O15" s="68"/>
      <c r="R15" s="79"/>
      <c r="S15" s="79"/>
      <c r="T15" s="79"/>
      <c r="U15" s="79"/>
      <c r="V15" s="79"/>
      <c r="W15" s="79"/>
      <c r="X15" s="79"/>
      <c r="Y15" s="79"/>
      <c r="Z15" s="79"/>
      <c r="AA15" s="79"/>
    </row>
    <row r="16" spans="1:41" x14ac:dyDescent="0.25">
      <c r="A16" s="68" t="s">
        <v>28</v>
      </c>
      <c r="B16" s="68"/>
      <c r="C16" s="68"/>
      <c r="D16" s="68"/>
      <c r="E16" s="68"/>
      <c r="F16" s="68"/>
      <c r="G16" s="68"/>
      <c r="H16" s="68"/>
      <c r="I16" s="68"/>
      <c r="J16" s="68"/>
      <c r="K16" s="68"/>
      <c r="L16" s="68"/>
      <c r="M16" s="68"/>
      <c r="N16" s="68"/>
      <c r="O16" s="68"/>
      <c r="R16" s="79"/>
      <c r="S16" s="79"/>
      <c r="T16" s="79"/>
      <c r="U16" s="79"/>
      <c r="V16" s="79"/>
      <c r="W16" s="79"/>
      <c r="X16" s="79"/>
      <c r="Y16" s="79"/>
      <c r="Z16" s="79"/>
      <c r="AA16" s="79"/>
    </row>
    <row r="17" spans="1:27" x14ac:dyDescent="0.25">
      <c r="A17" s="68"/>
      <c r="B17" s="68"/>
      <c r="C17" s="68"/>
      <c r="D17" s="68"/>
      <c r="E17" s="68"/>
      <c r="F17" s="68"/>
      <c r="G17" s="68"/>
      <c r="H17" s="68"/>
      <c r="I17" s="68"/>
      <c r="J17" s="68"/>
      <c r="K17" s="68"/>
      <c r="L17" s="68"/>
      <c r="M17" s="68"/>
      <c r="N17" s="68"/>
      <c r="O17" s="68"/>
      <c r="R17" s="79"/>
      <c r="S17" s="79"/>
      <c r="T17" s="79"/>
      <c r="U17" s="79"/>
      <c r="V17" s="79"/>
      <c r="W17" s="79"/>
      <c r="X17" s="79"/>
      <c r="Y17" s="79"/>
      <c r="Z17" s="79"/>
      <c r="AA17" s="79"/>
    </row>
    <row r="18" spans="1:27" ht="15" customHeight="1" x14ac:dyDescent="0.25">
      <c r="A18" s="103" t="s">
        <v>34</v>
      </c>
      <c r="B18" s="103"/>
      <c r="C18" s="103"/>
      <c r="D18" s="103"/>
      <c r="E18" s="103"/>
      <c r="F18" s="103"/>
      <c r="G18" s="103"/>
      <c r="H18" s="103"/>
      <c r="I18" s="103"/>
      <c r="J18" s="103"/>
      <c r="K18" s="103"/>
      <c r="L18" s="103"/>
      <c r="M18" s="103"/>
      <c r="N18" s="103"/>
      <c r="O18" s="103"/>
      <c r="R18" s="79"/>
      <c r="S18" s="79"/>
      <c r="T18" s="79"/>
      <c r="U18" s="79"/>
      <c r="V18" s="79"/>
      <c r="W18" s="79"/>
      <c r="X18" s="79"/>
      <c r="Y18" s="79"/>
      <c r="Z18" s="79"/>
      <c r="AA18" s="79"/>
    </row>
    <row r="19" spans="1:27" x14ac:dyDescent="0.25">
      <c r="A19" s="103"/>
      <c r="B19" s="103"/>
      <c r="C19" s="103"/>
      <c r="D19" s="103"/>
      <c r="E19" s="103"/>
      <c r="F19" s="103"/>
      <c r="G19" s="103"/>
      <c r="H19" s="103"/>
      <c r="I19" s="103"/>
      <c r="J19" s="103"/>
      <c r="K19" s="103"/>
      <c r="L19" s="103"/>
      <c r="M19" s="103"/>
      <c r="N19" s="103"/>
      <c r="O19" s="103"/>
      <c r="R19" s="79"/>
      <c r="S19" s="79"/>
      <c r="T19" s="79"/>
      <c r="U19" s="79"/>
      <c r="V19" s="79"/>
      <c r="W19" s="79"/>
      <c r="X19" s="79"/>
      <c r="Y19" s="79"/>
      <c r="Z19" s="79"/>
      <c r="AA19" s="79"/>
    </row>
    <row r="20" spans="1:27" x14ac:dyDescent="0.25">
      <c r="A20" s="103"/>
      <c r="B20" s="103"/>
      <c r="C20" s="103"/>
      <c r="D20" s="103"/>
      <c r="E20" s="103"/>
      <c r="F20" s="103"/>
      <c r="G20" s="103"/>
      <c r="H20" s="103"/>
      <c r="I20" s="103"/>
      <c r="J20" s="103"/>
      <c r="K20" s="103"/>
      <c r="L20" s="103"/>
      <c r="M20" s="103"/>
      <c r="N20" s="103"/>
      <c r="O20" s="103"/>
      <c r="R20" s="79"/>
      <c r="S20" s="79"/>
      <c r="T20" s="79"/>
      <c r="U20" s="79"/>
      <c r="V20" s="79"/>
      <c r="W20" s="79"/>
      <c r="X20" s="79"/>
      <c r="Y20" s="79"/>
      <c r="Z20" s="79"/>
      <c r="AA20" s="79"/>
    </row>
    <row r="21" spans="1:27" x14ac:dyDescent="0.25">
      <c r="A21" s="76"/>
      <c r="B21" s="76"/>
      <c r="C21" s="76"/>
      <c r="D21" s="76"/>
      <c r="E21" s="76"/>
      <c r="F21" s="76"/>
      <c r="G21" s="76"/>
      <c r="H21" s="76"/>
      <c r="I21" s="76"/>
      <c r="J21" s="76"/>
      <c r="K21" s="76"/>
      <c r="L21" s="76"/>
      <c r="M21" s="76"/>
      <c r="N21" s="76"/>
      <c r="O21" s="76"/>
      <c r="R21" s="79"/>
      <c r="S21" s="79"/>
      <c r="T21" s="79"/>
      <c r="U21" s="79"/>
      <c r="V21" s="79"/>
      <c r="W21" s="79"/>
      <c r="X21" s="79"/>
      <c r="Y21" s="79"/>
      <c r="Z21" s="79"/>
      <c r="AA21" s="79"/>
    </row>
    <row r="22" spans="1:27" ht="15" customHeight="1" x14ac:dyDescent="0.25">
      <c r="A22" s="103" t="s">
        <v>35</v>
      </c>
      <c r="B22" s="103"/>
      <c r="C22" s="103"/>
      <c r="D22" s="103"/>
      <c r="E22" s="103"/>
      <c r="F22" s="103"/>
      <c r="G22" s="103"/>
      <c r="H22" s="103"/>
      <c r="I22" s="103"/>
      <c r="J22" s="103"/>
      <c r="K22" s="103"/>
      <c r="L22" s="103"/>
      <c r="M22" s="103"/>
      <c r="N22" s="103"/>
      <c r="O22" s="103"/>
      <c r="R22" s="79"/>
      <c r="S22" s="79"/>
      <c r="T22" s="79"/>
      <c r="U22" s="79"/>
      <c r="V22" s="79"/>
      <c r="W22" s="79"/>
      <c r="X22" s="79"/>
      <c r="Y22" s="79"/>
      <c r="Z22" s="79"/>
      <c r="AA22" s="79"/>
    </row>
    <row r="23" spans="1:27" x14ac:dyDescent="0.25">
      <c r="A23" s="103"/>
      <c r="B23" s="103"/>
      <c r="C23" s="103"/>
      <c r="D23" s="103"/>
      <c r="E23" s="103"/>
      <c r="F23" s="103"/>
      <c r="G23" s="103"/>
      <c r="H23" s="103"/>
      <c r="I23" s="103"/>
      <c r="J23" s="103"/>
      <c r="K23" s="103"/>
      <c r="L23" s="103"/>
      <c r="M23" s="103"/>
      <c r="N23" s="103"/>
      <c r="O23" s="103"/>
      <c r="R23" s="79"/>
      <c r="S23" s="79"/>
      <c r="T23" s="79"/>
      <c r="U23" s="79"/>
      <c r="V23" s="79"/>
      <c r="W23" s="79"/>
      <c r="X23" s="79"/>
      <c r="Y23" s="79"/>
      <c r="Z23" s="79"/>
      <c r="AA23" s="79"/>
    </row>
    <row r="24" spans="1:27" x14ac:dyDescent="0.25">
      <c r="A24" s="103"/>
      <c r="B24" s="103"/>
      <c r="C24" s="103"/>
      <c r="D24" s="103"/>
      <c r="E24" s="103"/>
      <c r="F24" s="103"/>
      <c r="G24" s="103"/>
      <c r="H24" s="103"/>
      <c r="I24" s="103"/>
      <c r="J24" s="103"/>
      <c r="K24" s="103"/>
      <c r="L24" s="103"/>
      <c r="M24" s="103"/>
      <c r="N24" s="103"/>
      <c r="O24" s="103"/>
      <c r="R24" s="79"/>
      <c r="S24" s="79"/>
      <c r="T24" s="79"/>
      <c r="U24" s="79"/>
      <c r="V24" s="79"/>
      <c r="W24" s="79"/>
      <c r="X24" s="79"/>
      <c r="Y24" s="79"/>
      <c r="Z24" s="79"/>
      <c r="AA24" s="79"/>
    </row>
    <row r="25" spans="1:27" x14ac:dyDescent="0.25">
      <c r="A25" s="68"/>
      <c r="B25" s="68"/>
      <c r="C25" s="68"/>
      <c r="D25" s="68"/>
      <c r="E25" s="68"/>
      <c r="F25" s="68"/>
      <c r="G25" s="68"/>
      <c r="H25" s="68"/>
      <c r="I25" s="68"/>
      <c r="J25" s="68"/>
      <c r="K25" s="68"/>
      <c r="L25" s="68"/>
      <c r="M25" s="68"/>
      <c r="N25" s="68"/>
      <c r="O25" s="68"/>
    </row>
    <row r="26" spans="1:27" ht="15" customHeight="1" x14ac:dyDescent="0.25">
      <c r="A26" s="103" t="s">
        <v>29</v>
      </c>
      <c r="B26" s="103"/>
      <c r="C26" s="103"/>
      <c r="D26" s="103"/>
      <c r="E26" s="103"/>
      <c r="F26" s="103"/>
      <c r="G26" s="103"/>
      <c r="H26" s="103"/>
      <c r="I26" s="103"/>
      <c r="J26" s="103"/>
      <c r="K26" s="103"/>
      <c r="L26" s="103"/>
      <c r="M26" s="103"/>
      <c r="N26" s="103"/>
      <c r="O26" s="103"/>
    </row>
    <row r="27" spans="1:27" x14ac:dyDescent="0.25">
      <c r="A27" s="103"/>
      <c r="B27" s="103"/>
      <c r="C27" s="103"/>
      <c r="D27" s="103"/>
      <c r="E27" s="103"/>
      <c r="F27" s="103"/>
      <c r="G27" s="103"/>
      <c r="H27" s="103"/>
      <c r="I27" s="103"/>
      <c r="J27" s="103"/>
      <c r="K27" s="103"/>
      <c r="L27" s="103"/>
      <c r="M27" s="103"/>
      <c r="N27" s="103"/>
      <c r="O27" s="103"/>
    </row>
    <row r="28" spans="1:27" x14ac:dyDescent="0.25">
      <c r="A28" s="103"/>
      <c r="B28" s="103"/>
      <c r="C28" s="103"/>
      <c r="D28" s="103"/>
      <c r="E28" s="103"/>
      <c r="F28" s="103"/>
      <c r="G28" s="103"/>
      <c r="H28" s="103"/>
      <c r="I28" s="103"/>
      <c r="J28" s="103"/>
      <c r="K28" s="103"/>
      <c r="L28" s="103"/>
      <c r="M28" s="103"/>
      <c r="N28" s="103"/>
      <c r="O28" s="103"/>
    </row>
    <row r="29" spans="1:27" x14ac:dyDescent="0.25">
      <c r="A29" s="75"/>
      <c r="B29" s="75"/>
      <c r="C29" s="75"/>
      <c r="D29" s="75"/>
      <c r="E29" s="75"/>
      <c r="F29" s="75"/>
      <c r="G29" s="75"/>
      <c r="H29" s="75"/>
      <c r="I29" s="75"/>
      <c r="J29" s="75"/>
      <c r="K29" s="75"/>
      <c r="L29" s="75"/>
      <c r="M29" s="75"/>
      <c r="N29" s="75"/>
      <c r="O29" s="75"/>
    </row>
    <row r="30" spans="1:27" ht="15" customHeight="1" x14ac:dyDescent="0.25">
      <c r="A30" s="104" t="s">
        <v>36</v>
      </c>
      <c r="B30" s="104"/>
      <c r="C30" s="104"/>
      <c r="D30" s="104"/>
      <c r="E30" s="104"/>
      <c r="F30" s="104"/>
      <c r="G30" s="104"/>
      <c r="H30" s="104"/>
      <c r="I30" s="104"/>
      <c r="J30" s="104"/>
      <c r="K30" s="104"/>
      <c r="L30" s="104"/>
      <c r="M30" s="104"/>
      <c r="N30" s="104"/>
      <c r="O30" s="104"/>
    </row>
    <row r="31" spans="1:27" x14ac:dyDescent="0.25">
      <c r="A31" s="104"/>
      <c r="B31" s="104"/>
      <c r="C31" s="104"/>
      <c r="D31" s="104"/>
      <c r="E31" s="104"/>
      <c r="F31" s="104"/>
      <c r="G31" s="104"/>
      <c r="H31" s="104"/>
      <c r="I31" s="104"/>
      <c r="J31" s="104"/>
      <c r="K31" s="104"/>
      <c r="L31" s="104"/>
      <c r="M31" s="104"/>
      <c r="N31" s="104"/>
      <c r="O31" s="104"/>
    </row>
    <row r="32" spans="1:27" x14ac:dyDescent="0.25">
      <c r="A32" s="104"/>
      <c r="B32" s="104"/>
      <c r="C32" s="104"/>
      <c r="D32" s="104"/>
      <c r="E32" s="104"/>
      <c r="F32" s="104"/>
      <c r="G32" s="104"/>
      <c r="H32" s="104"/>
      <c r="I32" s="104"/>
      <c r="J32" s="104"/>
      <c r="K32" s="104"/>
      <c r="L32" s="104"/>
      <c r="M32" s="104"/>
      <c r="N32" s="104"/>
      <c r="O32" s="104"/>
    </row>
    <row r="33" spans="1:15" x14ac:dyDescent="0.25">
      <c r="A33" s="68"/>
      <c r="B33" s="68"/>
      <c r="C33" s="68"/>
      <c r="D33" s="68"/>
      <c r="E33" s="68"/>
      <c r="F33" s="68"/>
      <c r="G33" s="68"/>
      <c r="H33" s="68"/>
      <c r="I33" s="68"/>
      <c r="J33" s="68"/>
      <c r="K33" s="68"/>
      <c r="L33" s="68"/>
      <c r="M33" s="68"/>
      <c r="N33" s="68"/>
      <c r="O33" s="68"/>
    </row>
  </sheetData>
  <sheetProtection algorithmName="SHA-512" hashValue="uFmuOb3jMvR5FPMmhPqHdnTtZU7l8tO+GoyQt/5dJc2aUNTd7/RTFlYEQjOQQj8O99ZFKSOALbS8P+1NpoqE6Q==" saltValue="4cfV614a6KDcyqr/IwK98A=="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formula1>yesno</formula1>
    </dataValidation>
  </dataValidations>
  <hyperlinks>
    <hyperlink ref="A9:K9" r:id="rId1" display="View 2020 Safe Harbor Guideline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FT169"/>
  <sheetViews>
    <sheetView tabSelected="1" zoomScaleNormal="100" workbookViewId="0">
      <selection activeCell="F12" sqref="F12"/>
    </sheetView>
  </sheetViews>
  <sheetFormatPr defaultRowHeight="15" x14ac:dyDescent="0.25"/>
  <cols>
    <col min="1" max="1" width="27" style="2" customWidth="1"/>
    <col min="2" max="2" width="8.7109375" style="41" customWidth="1"/>
    <col min="3" max="3" width="36.7109375" style="2" customWidth="1"/>
    <col min="4" max="4" width="6.5703125" style="2" hidden="1" customWidth="1"/>
    <col min="5" max="5" width="130" style="2" bestFit="1"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12" t="s">
        <v>37</v>
      </c>
      <c r="B1" s="112"/>
      <c r="C1" s="112"/>
      <c r="D1" s="112"/>
      <c r="E1" s="112"/>
      <c r="F1" s="112"/>
      <c r="G1" s="112"/>
      <c r="I1" s="127" t="s">
        <v>22</v>
      </c>
      <c r="J1" s="130" t="str">
        <f>IF(F3="Please Complete all Cells of this Color","Template Incomplete",IF(I11="","Template Meets Safe Harbor Guidelines","In Excess of Safe Harbor Guidelines"))</f>
        <v>Template Incomplete</v>
      </c>
    </row>
    <row r="2" spans="1:18" x14ac:dyDescent="0.25">
      <c r="I2" s="128"/>
      <c r="J2" s="131"/>
      <c r="K2" s="56"/>
    </row>
    <row r="3" spans="1:18" ht="15.75" x14ac:dyDescent="0.25">
      <c r="A3" s="34" t="s">
        <v>0</v>
      </c>
      <c r="B3" s="114"/>
      <c r="C3" s="114"/>
      <c r="F3" s="115" t="str">
        <f>IF(AND(COUNTA(F12:F82)=39,COUNTA(G12:G82)=39,COUNTA(B3:B6)=4),"Template Complete","Please Complete all Cells of this Color")</f>
        <v>Please Complete all Cells of this Color</v>
      </c>
      <c r="G3" s="115"/>
      <c r="I3" s="128"/>
      <c r="J3" s="60" t="str">
        <f>IF(COUNTA(E83:E133)&gt;0,"Additional Drugs Listed","")</f>
        <v/>
      </c>
      <c r="K3" s="35"/>
      <c r="M3" s="132"/>
      <c r="N3" s="133"/>
      <c r="O3" s="133"/>
      <c r="P3" s="133"/>
      <c r="Q3" s="133"/>
      <c r="R3" s="134"/>
    </row>
    <row r="4" spans="1:18" ht="15.75" x14ac:dyDescent="0.25">
      <c r="A4" s="34" t="s">
        <v>3</v>
      </c>
      <c r="B4" s="114"/>
      <c r="C4" s="114"/>
      <c r="F4" s="115"/>
      <c r="G4" s="115"/>
      <c r="I4" s="128"/>
      <c r="J4" s="60" t="str">
        <f>IF(COUNTA(J12:J133)&gt;0,"Analyst:  See Notes in Column J","")</f>
        <v/>
      </c>
      <c r="K4" s="35"/>
      <c r="M4" s="137" t="s">
        <v>12</v>
      </c>
      <c r="N4" s="138"/>
      <c r="O4" s="14" t="s">
        <v>5</v>
      </c>
      <c r="P4" s="14" t="s">
        <v>6</v>
      </c>
      <c r="Q4" s="14" t="s">
        <v>7</v>
      </c>
      <c r="R4" s="15"/>
    </row>
    <row r="5" spans="1:18" ht="15.75" x14ac:dyDescent="0.25">
      <c r="A5" s="34" t="s">
        <v>1</v>
      </c>
      <c r="B5" s="114"/>
      <c r="C5" s="114"/>
      <c r="F5" s="115"/>
      <c r="G5" s="115"/>
      <c r="I5" s="128"/>
      <c r="J5" s="60" t="str">
        <f>IF(COUNTA(C138:C147)&gt;0,"Analyst:  See Notes Below","")</f>
        <v/>
      </c>
      <c r="M5" s="137" t="s">
        <v>8</v>
      </c>
      <c r="N5" s="138"/>
      <c r="O5" s="13">
        <v>20</v>
      </c>
      <c r="P5" s="13">
        <v>25</v>
      </c>
      <c r="Q5" s="13">
        <v>30</v>
      </c>
      <c r="R5" s="16">
        <v>40</v>
      </c>
    </row>
    <row r="6" spans="1:18" ht="15.75" x14ac:dyDescent="0.25">
      <c r="A6" s="34" t="s">
        <v>2</v>
      </c>
      <c r="B6" s="113"/>
      <c r="C6" s="113"/>
      <c r="F6" s="115"/>
      <c r="G6" s="115"/>
      <c r="I6" s="129"/>
      <c r="J6" s="59" t="str">
        <f>IF(COUNTIF(B12:B82,"=X")&gt;0,"Zero Values Detected","")</f>
        <v/>
      </c>
      <c r="M6" s="137" t="s">
        <v>9</v>
      </c>
      <c r="N6" s="138"/>
      <c r="O6" s="13">
        <v>35</v>
      </c>
      <c r="P6" s="13">
        <v>40</v>
      </c>
      <c r="Q6" s="13">
        <v>55</v>
      </c>
      <c r="R6" s="16">
        <v>70</v>
      </c>
    </row>
    <row r="7" spans="1:18" x14ac:dyDescent="0.25">
      <c r="F7" s="115"/>
      <c r="G7" s="115"/>
      <c r="M7" s="137" t="s">
        <v>10</v>
      </c>
      <c r="N7" s="138"/>
      <c r="O7" s="13">
        <v>75</v>
      </c>
      <c r="P7" s="13">
        <v>85</v>
      </c>
      <c r="Q7" s="13">
        <v>115</v>
      </c>
      <c r="R7" s="16">
        <v>150</v>
      </c>
    </row>
    <row r="8" spans="1:18" ht="12" customHeight="1" x14ac:dyDescent="0.25">
      <c r="A8" s="116"/>
      <c r="B8" s="116"/>
      <c r="F8" s="115"/>
      <c r="G8" s="115"/>
      <c r="M8" s="135" t="s">
        <v>11</v>
      </c>
      <c r="N8" s="136"/>
      <c r="O8" s="17">
        <v>95</v>
      </c>
      <c r="P8" s="17">
        <v>115</v>
      </c>
      <c r="Q8" s="17">
        <v>150</v>
      </c>
      <c r="R8" s="18">
        <v>200</v>
      </c>
    </row>
    <row r="9" spans="1:18" ht="32.25" customHeight="1" x14ac:dyDescent="0.3">
      <c r="A9" s="111" t="str">
        <f>IF(Instructions!G7="No","*Please read the instructions tab completely before completing the template.","")</f>
        <v>*Please read the instructions tab completely before completing the template.</v>
      </c>
      <c r="B9" s="111"/>
      <c r="C9" s="111"/>
      <c r="E9" s="35"/>
      <c r="F9" s="146"/>
      <c r="G9" s="147"/>
      <c r="H9" s="10"/>
    </row>
    <row r="10" spans="1:18" ht="39.75" customHeight="1" thickBot="1" x14ac:dyDescent="0.3">
      <c r="A10" s="110"/>
      <c r="B10" s="110"/>
      <c r="C10" s="110"/>
      <c r="F10" s="144" t="s">
        <v>32</v>
      </c>
      <c r="G10" s="145"/>
      <c r="H10" s="126" t="s">
        <v>21</v>
      </c>
      <c r="I10" s="126"/>
      <c r="J10" s="62"/>
    </row>
    <row r="11" spans="1:18" ht="42.75" customHeight="1" thickTop="1" thickBot="1" x14ac:dyDescent="0.35">
      <c r="A11" s="35"/>
      <c r="B11" s="35"/>
      <c r="C11" s="54"/>
      <c r="E11" s="6" t="s">
        <v>4</v>
      </c>
      <c r="F11" s="7" t="s">
        <v>19</v>
      </c>
      <c r="G11" s="8" t="s">
        <v>18</v>
      </c>
      <c r="H11" s="57" t="str">
        <f>IF(COUNTIF(H12:H82,"=X")&gt;0,"Min &gt; Max for 1 or More Listed Drugs","")</f>
        <v/>
      </c>
      <c r="I11" s="58" t="str">
        <f>IF(COUNTIF(I12:I82,"=X")&gt;0,"Highlighted Cells Exceed Safe Harbor","")</f>
        <v/>
      </c>
      <c r="J11" s="61" t="s">
        <v>20</v>
      </c>
      <c r="K11" s="5"/>
      <c r="L11" s="5"/>
      <c r="M11" s="5"/>
      <c r="N11" s="5"/>
      <c r="O11" s="5"/>
      <c r="P11" s="5"/>
    </row>
    <row r="12" spans="1:18" ht="35.1" customHeight="1" x14ac:dyDescent="0.25">
      <c r="A12" s="12"/>
      <c r="B12" s="12" t="str">
        <f>IF(G12="","",IF(G12=0,"X",""))</f>
        <v/>
      </c>
      <c r="C12" s="148" t="s">
        <v>23</v>
      </c>
      <c r="D12" s="9">
        <v>1</v>
      </c>
      <c r="E12" s="96" t="s">
        <v>40</v>
      </c>
      <c r="F12" s="20"/>
      <c r="G12" s="21"/>
      <c r="H12" s="42" t="str">
        <f>IF(F12&gt;G12,"X","")</f>
        <v/>
      </c>
      <c r="I12" s="43" t="str">
        <f>IF(G12&lt;=$R$5,"","X")</f>
        <v/>
      </c>
      <c r="J12" s="63"/>
    </row>
    <row r="13" spans="1:18" ht="35.1" customHeight="1" x14ac:dyDescent="0.25">
      <c r="A13" s="95"/>
      <c r="B13" s="95"/>
      <c r="C13" s="141"/>
      <c r="D13" s="9"/>
      <c r="E13" s="96" t="s">
        <v>42</v>
      </c>
      <c r="F13" s="97"/>
      <c r="G13" s="98"/>
      <c r="H13" s="42"/>
      <c r="I13" s="43"/>
      <c r="J13" s="63"/>
    </row>
    <row r="14" spans="1:18" ht="35.1" customHeight="1" x14ac:dyDescent="0.25">
      <c r="A14" s="41"/>
      <c r="B14" s="55" t="str">
        <f>IF(G14="","",IF(G14=0,"X",""))</f>
        <v/>
      </c>
      <c r="C14" s="142"/>
      <c r="D14" s="9">
        <v>2</v>
      </c>
      <c r="E14" s="96" t="s">
        <v>41</v>
      </c>
      <c r="F14" s="22"/>
      <c r="G14" s="23"/>
      <c r="H14" s="44" t="str">
        <f t="shared" ref="H14:H82" si="0">IF(F14&gt;G14,"X","")</f>
        <v/>
      </c>
      <c r="I14" s="45" t="str">
        <f t="shared" ref="I14:I27" si="1">IF(G14&lt;=$R$5,"","X")</f>
        <v/>
      </c>
      <c r="J14" s="64"/>
    </row>
    <row r="15" spans="1:18" ht="35.1" customHeight="1" x14ac:dyDescent="0.25">
      <c r="A15" s="87"/>
      <c r="B15" s="86"/>
      <c r="C15" s="142"/>
      <c r="D15" s="9"/>
      <c r="E15" s="96" t="s">
        <v>43</v>
      </c>
      <c r="F15" s="22"/>
      <c r="G15" s="23"/>
      <c r="H15" s="44"/>
      <c r="I15" s="45"/>
      <c r="J15" s="64"/>
    </row>
    <row r="16" spans="1:18" ht="35.1" customHeight="1" x14ac:dyDescent="0.25">
      <c r="A16" s="41"/>
      <c r="B16" s="55" t="str">
        <f t="shared" ref="B16:B82" si="2">IF(G16="","",IF(G16=0,"X",""))</f>
        <v/>
      </c>
      <c r="C16" s="142"/>
      <c r="D16" s="9">
        <v>3</v>
      </c>
      <c r="E16" s="96" t="s">
        <v>44</v>
      </c>
      <c r="F16" s="22"/>
      <c r="G16" s="23"/>
      <c r="H16" s="44" t="str">
        <f t="shared" si="0"/>
        <v/>
      </c>
      <c r="I16" s="45" t="str">
        <f t="shared" si="1"/>
        <v/>
      </c>
      <c r="J16" s="64"/>
    </row>
    <row r="17" spans="1:10" ht="35.1" customHeight="1" x14ac:dyDescent="0.25">
      <c r="A17" s="87"/>
      <c r="B17" s="86"/>
      <c r="C17" s="142"/>
      <c r="D17" s="9"/>
      <c r="E17" s="96" t="s">
        <v>45</v>
      </c>
      <c r="F17" s="22"/>
      <c r="G17" s="23"/>
      <c r="H17" s="44"/>
      <c r="I17" s="45"/>
      <c r="J17" s="64"/>
    </row>
    <row r="18" spans="1:10" ht="35.1" customHeight="1" x14ac:dyDescent="0.25">
      <c r="A18" s="87"/>
      <c r="B18" s="86"/>
      <c r="C18" s="142"/>
      <c r="D18" s="9"/>
      <c r="E18" s="96" t="s">
        <v>46</v>
      </c>
      <c r="F18" s="22"/>
      <c r="G18" s="23"/>
      <c r="H18" s="44"/>
      <c r="I18" s="45"/>
      <c r="J18" s="64"/>
    </row>
    <row r="19" spans="1:10" ht="35.1" customHeight="1" x14ac:dyDescent="0.25">
      <c r="A19" s="41"/>
      <c r="B19" s="55" t="str">
        <f t="shared" si="2"/>
        <v/>
      </c>
      <c r="C19" s="142"/>
      <c r="D19" s="9">
        <v>4</v>
      </c>
      <c r="E19" s="96" t="s">
        <v>47</v>
      </c>
      <c r="F19" s="22"/>
      <c r="G19" s="23"/>
      <c r="H19" s="44" t="str">
        <f t="shared" si="0"/>
        <v/>
      </c>
      <c r="I19" s="45" t="str">
        <f t="shared" si="1"/>
        <v/>
      </c>
      <c r="J19" s="64"/>
    </row>
    <row r="20" spans="1:10" ht="35.1" customHeight="1" x14ac:dyDescent="0.25">
      <c r="A20" s="41"/>
      <c r="B20" s="55" t="str">
        <f t="shared" si="2"/>
        <v/>
      </c>
      <c r="C20" s="142"/>
      <c r="D20" s="9">
        <v>5</v>
      </c>
      <c r="E20" s="96" t="s">
        <v>48</v>
      </c>
      <c r="F20" s="22"/>
      <c r="G20" s="23"/>
      <c r="H20" s="44" t="str">
        <f t="shared" si="0"/>
        <v/>
      </c>
      <c r="I20" s="45" t="str">
        <f t="shared" si="1"/>
        <v/>
      </c>
      <c r="J20" s="64"/>
    </row>
    <row r="21" spans="1:10" ht="35.1" customHeight="1" x14ac:dyDescent="0.25">
      <c r="A21" s="87"/>
      <c r="B21" s="86"/>
      <c r="C21" s="142"/>
      <c r="D21" s="9"/>
      <c r="E21" s="96" t="s">
        <v>49</v>
      </c>
      <c r="F21" s="22"/>
      <c r="G21" s="23"/>
      <c r="H21" s="44"/>
      <c r="I21" s="45"/>
      <c r="J21" s="64"/>
    </row>
    <row r="22" spans="1:10" ht="35.1" customHeight="1" x14ac:dyDescent="0.25">
      <c r="A22" s="41"/>
      <c r="B22" s="55" t="str">
        <f t="shared" si="2"/>
        <v/>
      </c>
      <c r="C22" s="142"/>
      <c r="D22" s="9">
        <v>6</v>
      </c>
      <c r="E22" s="96" t="s">
        <v>50</v>
      </c>
      <c r="F22" s="22"/>
      <c r="G22" s="23"/>
      <c r="H22" s="44" t="str">
        <f t="shared" si="0"/>
        <v/>
      </c>
      <c r="I22" s="45" t="str">
        <f t="shared" si="1"/>
        <v/>
      </c>
      <c r="J22" s="64"/>
    </row>
    <row r="23" spans="1:10" ht="35.1" customHeight="1" x14ac:dyDescent="0.25">
      <c r="A23" s="87"/>
      <c r="B23" s="86"/>
      <c r="C23" s="142"/>
      <c r="D23" s="9"/>
      <c r="E23" s="96" t="s">
        <v>51</v>
      </c>
      <c r="F23" s="90"/>
      <c r="G23" s="91"/>
      <c r="H23" s="92"/>
      <c r="I23" s="93"/>
      <c r="J23" s="94"/>
    </row>
    <row r="24" spans="1:10" ht="35.1" customHeight="1" x14ac:dyDescent="0.25">
      <c r="A24" s="87"/>
      <c r="B24" s="86"/>
      <c r="C24" s="142"/>
      <c r="D24" s="9"/>
      <c r="E24" s="96" t="s">
        <v>52</v>
      </c>
      <c r="F24" s="90"/>
      <c r="G24" s="91"/>
      <c r="H24" s="92"/>
      <c r="I24" s="93"/>
      <c r="J24" s="94"/>
    </row>
    <row r="25" spans="1:10" ht="35.1" customHeight="1" x14ac:dyDescent="0.25">
      <c r="A25" s="87"/>
      <c r="B25" s="86"/>
      <c r="C25" s="142"/>
      <c r="D25" s="9"/>
      <c r="E25" s="96" t="s">
        <v>53</v>
      </c>
      <c r="F25" s="90"/>
      <c r="G25" s="91"/>
      <c r="H25" s="92"/>
      <c r="I25" s="93"/>
      <c r="J25" s="94"/>
    </row>
    <row r="26" spans="1:10" ht="35.1" customHeight="1" x14ac:dyDescent="0.25">
      <c r="A26" s="87"/>
      <c r="B26" s="86"/>
      <c r="C26" s="142"/>
      <c r="D26" s="9"/>
      <c r="E26" s="96" t="s">
        <v>54</v>
      </c>
      <c r="F26" s="90"/>
      <c r="G26" s="91"/>
      <c r="H26" s="92"/>
      <c r="I26" s="93"/>
      <c r="J26" s="94"/>
    </row>
    <row r="27" spans="1:10" ht="35.1" customHeight="1" thickBot="1" x14ac:dyDescent="0.3">
      <c r="A27" s="41"/>
      <c r="B27" s="55" t="str">
        <f t="shared" si="2"/>
        <v/>
      </c>
      <c r="C27" s="143"/>
      <c r="D27" s="11">
        <v>7</v>
      </c>
      <c r="E27" s="100" t="s">
        <v>55</v>
      </c>
      <c r="F27" s="24"/>
      <c r="G27" s="25"/>
      <c r="H27" s="50" t="str">
        <f t="shared" si="0"/>
        <v/>
      </c>
      <c r="I27" s="51" t="str">
        <f t="shared" si="1"/>
        <v/>
      </c>
      <c r="J27" s="65"/>
    </row>
    <row r="28" spans="1:10" ht="35.1" customHeight="1" x14ac:dyDescent="0.25">
      <c r="A28" s="41"/>
      <c r="B28" s="55" t="str">
        <f t="shared" si="2"/>
        <v/>
      </c>
      <c r="C28" s="141" t="s">
        <v>24</v>
      </c>
      <c r="D28" s="9">
        <v>8</v>
      </c>
      <c r="E28" s="99" t="s">
        <v>56</v>
      </c>
      <c r="F28" s="22"/>
      <c r="G28" s="23"/>
      <c r="H28" s="42" t="str">
        <f t="shared" si="0"/>
        <v/>
      </c>
      <c r="I28" s="43" t="str">
        <f>IF(G28&lt;=$R$6,"","X")</f>
        <v/>
      </c>
      <c r="J28" s="66"/>
    </row>
    <row r="29" spans="1:10" ht="35.1" customHeight="1" x14ac:dyDescent="0.25">
      <c r="A29" s="89"/>
      <c r="B29" s="88"/>
      <c r="C29" s="141"/>
      <c r="D29" s="9"/>
      <c r="E29" s="99" t="s">
        <v>57</v>
      </c>
      <c r="F29" s="22"/>
      <c r="G29" s="23"/>
      <c r="H29" s="42"/>
      <c r="I29" s="43"/>
      <c r="J29" s="66"/>
    </row>
    <row r="30" spans="1:10" ht="35.1" customHeight="1" x14ac:dyDescent="0.25">
      <c r="A30" s="89"/>
      <c r="B30" s="88"/>
      <c r="C30" s="141"/>
      <c r="D30" s="9"/>
      <c r="E30" s="99" t="s">
        <v>58</v>
      </c>
      <c r="F30" s="22"/>
      <c r="G30" s="23"/>
      <c r="H30" s="42"/>
      <c r="I30" s="43"/>
      <c r="J30" s="66"/>
    </row>
    <row r="31" spans="1:10" ht="35.1" customHeight="1" x14ac:dyDescent="0.25">
      <c r="A31" s="87"/>
      <c r="B31" s="86"/>
      <c r="C31" s="141"/>
      <c r="D31" s="9"/>
      <c r="E31" s="99" t="s">
        <v>59</v>
      </c>
      <c r="F31" s="22"/>
      <c r="G31" s="23"/>
      <c r="H31" s="42"/>
      <c r="I31" s="43"/>
      <c r="J31" s="66"/>
    </row>
    <row r="32" spans="1:10" ht="35.1" customHeight="1" x14ac:dyDescent="0.25">
      <c r="A32" s="41"/>
      <c r="B32" s="83" t="str">
        <f t="shared" si="2"/>
        <v/>
      </c>
      <c r="C32" s="142"/>
      <c r="D32" s="9">
        <v>9</v>
      </c>
      <c r="E32" s="99" t="s">
        <v>60</v>
      </c>
      <c r="F32" s="22"/>
      <c r="G32" s="23"/>
      <c r="H32" s="42" t="str">
        <f t="shared" ref="H32:H66" si="3">IF(F32&gt;G32,"X","")</f>
        <v/>
      </c>
      <c r="I32" s="43" t="str">
        <f t="shared" ref="I32:I66" si="4">IF(G32&lt;=$R$6,"","X")</f>
        <v/>
      </c>
      <c r="J32" s="64"/>
    </row>
    <row r="33" spans="1:10" ht="35.1" customHeight="1" x14ac:dyDescent="0.25">
      <c r="A33" s="41"/>
      <c r="B33" s="83" t="str">
        <f t="shared" si="2"/>
        <v/>
      </c>
      <c r="C33" s="142"/>
      <c r="D33" s="9">
        <v>10</v>
      </c>
      <c r="E33" s="99" t="s">
        <v>61</v>
      </c>
      <c r="F33" s="22"/>
      <c r="G33" s="23"/>
      <c r="H33" s="42" t="str">
        <f t="shared" si="3"/>
        <v/>
      </c>
      <c r="I33" s="43" t="str">
        <f t="shared" si="4"/>
        <v/>
      </c>
      <c r="J33" s="64"/>
    </row>
    <row r="34" spans="1:10" ht="35.1" customHeight="1" x14ac:dyDescent="0.25">
      <c r="A34" s="87"/>
      <c r="B34" s="86"/>
      <c r="C34" s="142"/>
      <c r="D34" s="9"/>
      <c r="E34" s="99" t="s">
        <v>62</v>
      </c>
      <c r="F34" s="22"/>
      <c r="G34" s="23"/>
      <c r="H34" s="42"/>
      <c r="I34" s="43"/>
      <c r="J34" s="64"/>
    </row>
    <row r="35" spans="1:10" ht="35.1" customHeight="1" x14ac:dyDescent="0.25">
      <c r="A35" s="82"/>
      <c r="B35" s="83" t="str">
        <f t="shared" si="2"/>
        <v/>
      </c>
      <c r="C35" s="142"/>
      <c r="D35" s="9"/>
      <c r="E35" s="99" t="s">
        <v>63</v>
      </c>
      <c r="F35" s="22"/>
      <c r="G35" s="23"/>
      <c r="H35" s="42" t="str">
        <f t="shared" si="3"/>
        <v/>
      </c>
      <c r="I35" s="43" t="str">
        <f t="shared" si="4"/>
        <v/>
      </c>
      <c r="J35" s="64"/>
    </row>
    <row r="36" spans="1:10" ht="35.1" customHeight="1" x14ac:dyDescent="0.25">
      <c r="A36" s="87"/>
      <c r="B36" s="86"/>
      <c r="C36" s="142"/>
      <c r="D36" s="9"/>
      <c r="E36" s="99" t="s">
        <v>64</v>
      </c>
      <c r="F36" s="22"/>
      <c r="G36" s="23"/>
      <c r="H36" s="42"/>
      <c r="I36" s="43"/>
      <c r="J36" s="64"/>
    </row>
    <row r="37" spans="1:10" ht="35.1" customHeight="1" x14ac:dyDescent="0.25">
      <c r="A37" s="82"/>
      <c r="B37" s="83" t="str">
        <f t="shared" si="2"/>
        <v/>
      </c>
      <c r="C37" s="142"/>
      <c r="D37" s="9"/>
      <c r="E37" s="99" t="s">
        <v>65</v>
      </c>
      <c r="F37" s="22"/>
      <c r="G37" s="23"/>
      <c r="H37" s="42" t="str">
        <f t="shared" si="3"/>
        <v/>
      </c>
      <c r="I37" s="43" t="str">
        <f t="shared" si="4"/>
        <v/>
      </c>
      <c r="J37" s="64"/>
    </row>
    <row r="38" spans="1:10" ht="35.1" customHeight="1" x14ac:dyDescent="0.25">
      <c r="A38" s="41"/>
      <c r="B38" s="83" t="str">
        <f t="shared" si="2"/>
        <v/>
      </c>
      <c r="C38" s="142"/>
      <c r="D38" s="9">
        <v>11</v>
      </c>
      <c r="E38" s="99" t="s">
        <v>66</v>
      </c>
      <c r="F38" s="22"/>
      <c r="G38" s="23"/>
      <c r="H38" s="42" t="str">
        <f t="shared" si="3"/>
        <v/>
      </c>
      <c r="I38" s="43" t="str">
        <f t="shared" si="4"/>
        <v/>
      </c>
      <c r="J38" s="64"/>
    </row>
    <row r="39" spans="1:10" ht="35.1" customHeight="1" x14ac:dyDescent="0.25">
      <c r="A39" s="41"/>
      <c r="B39" s="83" t="str">
        <f t="shared" si="2"/>
        <v/>
      </c>
      <c r="C39" s="142"/>
      <c r="D39" s="9">
        <v>14</v>
      </c>
      <c r="E39" s="99" t="s">
        <v>67</v>
      </c>
      <c r="F39" s="22"/>
      <c r="G39" s="23"/>
      <c r="H39" s="42" t="str">
        <f t="shared" si="3"/>
        <v/>
      </c>
      <c r="I39" s="43" t="str">
        <f t="shared" si="4"/>
        <v/>
      </c>
      <c r="J39" s="64"/>
    </row>
    <row r="40" spans="1:10" ht="35.1" customHeight="1" x14ac:dyDescent="0.25">
      <c r="A40" s="89"/>
      <c r="B40" s="88"/>
      <c r="C40" s="142"/>
      <c r="D40" s="9"/>
      <c r="E40" s="99" t="s">
        <v>68</v>
      </c>
      <c r="F40" s="22"/>
      <c r="G40" s="23"/>
      <c r="H40" s="42"/>
      <c r="I40" s="43"/>
      <c r="J40" s="64"/>
    </row>
    <row r="41" spans="1:10" ht="35.1" customHeight="1" x14ac:dyDescent="0.25">
      <c r="A41" s="41"/>
      <c r="B41" s="83" t="str">
        <f t="shared" si="2"/>
        <v/>
      </c>
      <c r="C41" s="142"/>
      <c r="D41" s="9">
        <v>15</v>
      </c>
      <c r="E41" s="99" t="s">
        <v>69</v>
      </c>
      <c r="F41" s="22"/>
      <c r="G41" s="23"/>
      <c r="H41" s="42" t="str">
        <f t="shared" si="3"/>
        <v/>
      </c>
      <c r="I41" s="43" t="str">
        <f t="shared" si="4"/>
        <v/>
      </c>
      <c r="J41" s="64"/>
    </row>
    <row r="42" spans="1:10" ht="35.1" customHeight="1" x14ac:dyDescent="0.25">
      <c r="A42" s="82"/>
      <c r="B42" s="83" t="str">
        <f t="shared" si="2"/>
        <v/>
      </c>
      <c r="C42" s="142"/>
      <c r="D42" s="9"/>
      <c r="E42" s="99" t="s">
        <v>70</v>
      </c>
      <c r="F42" s="22"/>
      <c r="G42" s="23"/>
      <c r="H42" s="42" t="str">
        <f t="shared" si="3"/>
        <v/>
      </c>
      <c r="I42" s="43" t="str">
        <f t="shared" si="4"/>
        <v/>
      </c>
      <c r="J42" s="64"/>
    </row>
    <row r="43" spans="1:10" ht="35.1" customHeight="1" x14ac:dyDescent="0.25">
      <c r="A43" s="41"/>
      <c r="B43" s="83" t="str">
        <f t="shared" si="2"/>
        <v/>
      </c>
      <c r="C43" s="142"/>
      <c r="D43" s="9">
        <v>16</v>
      </c>
      <c r="E43" s="99" t="s">
        <v>71</v>
      </c>
      <c r="F43" s="22"/>
      <c r="G43" s="23"/>
      <c r="H43" s="42" t="str">
        <f t="shared" si="3"/>
        <v/>
      </c>
      <c r="I43" s="43" t="str">
        <f t="shared" si="4"/>
        <v/>
      </c>
      <c r="J43" s="64"/>
    </row>
    <row r="44" spans="1:10" ht="35.1" customHeight="1" x14ac:dyDescent="0.25">
      <c r="A44" s="87"/>
      <c r="B44" s="86"/>
      <c r="C44" s="142"/>
      <c r="D44" s="9"/>
      <c r="E44" s="99" t="s">
        <v>72</v>
      </c>
      <c r="F44" s="22"/>
      <c r="G44" s="23"/>
      <c r="H44" s="42"/>
      <c r="I44" s="43"/>
      <c r="J44" s="64"/>
    </row>
    <row r="45" spans="1:10" ht="35.1" customHeight="1" x14ac:dyDescent="0.25">
      <c r="A45" s="89"/>
      <c r="B45" s="88"/>
      <c r="C45" s="142"/>
      <c r="D45" s="9"/>
      <c r="E45" s="99" t="s">
        <v>73</v>
      </c>
      <c r="F45" s="22"/>
      <c r="G45" s="23"/>
      <c r="H45" s="42"/>
      <c r="I45" s="43"/>
      <c r="J45" s="64"/>
    </row>
    <row r="46" spans="1:10" ht="35.1" customHeight="1" x14ac:dyDescent="0.25">
      <c r="A46" s="41"/>
      <c r="B46" s="83" t="str">
        <f t="shared" si="2"/>
        <v/>
      </c>
      <c r="C46" s="142"/>
      <c r="D46" s="9">
        <v>17</v>
      </c>
      <c r="E46" s="99" t="s">
        <v>74</v>
      </c>
      <c r="F46" s="22"/>
      <c r="G46" s="23"/>
      <c r="H46" s="42" t="str">
        <f t="shared" si="3"/>
        <v/>
      </c>
      <c r="I46" s="43" t="str">
        <f t="shared" si="4"/>
        <v/>
      </c>
      <c r="J46" s="64"/>
    </row>
    <row r="47" spans="1:10" ht="35.1" customHeight="1" x14ac:dyDescent="0.25">
      <c r="A47" s="41"/>
      <c r="B47" s="83" t="str">
        <f t="shared" si="2"/>
        <v/>
      </c>
      <c r="C47" s="142"/>
      <c r="D47" s="9">
        <v>18</v>
      </c>
      <c r="E47" s="99" t="s">
        <v>75</v>
      </c>
      <c r="F47" s="22"/>
      <c r="G47" s="23"/>
      <c r="H47" s="42" t="str">
        <f t="shared" si="3"/>
        <v/>
      </c>
      <c r="I47" s="43" t="str">
        <f t="shared" si="4"/>
        <v/>
      </c>
      <c r="J47" s="64"/>
    </row>
    <row r="48" spans="1:10" ht="35.1" customHeight="1" x14ac:dyDescent="0.25">
      <c r="A48" s="41"/>
      <c r="B48" s="83" t="str">
        <f t="shared" si="2"/>
        <v/>
      </c>
      <c r="C48" s="142"/>
      <c r="D48" s="9">
        <v>19</v>
      </c>
      <c r="E48" s="99" t="s">
        <v>76</v>
      </c>
      <c r="F48" s="22"/>
      <c r="G48" s="23"/>
      <c r="H48" s="42" t="str">
        <f t="shared" si="3"/>
        <v/>
      </c>
      <c r="I48" s="43" t="str">
        <f t="shared" si="4"/>
        <v/>
      </c>
      <c r="J48" s="64"/>
    </row>
    <row r="49" spans="1:10" ht="35.1" customHeight="1" x14ac:dyDescent="0.25">
      <c r="A49" s="89"/>
      <c r="B49" s="88"/>
      <c r="C49" s="142"/>
      <c r="D49" s="9"/>
      <c r="E49" s="99" t="s">
        <v>77</v>
      </c>
      <c r="F49" s="22"/>
      <c r="G49" s="23"/>
      <c r="H49" s="42"/>
      <c r="I49" s="43"/>
      <c r="J49" s="64"/>
    </row>
    <row r="50" spans="1:10" ht="35.1" customHeight="1" x14ac:dyDescent="0.25">
      <c r="A50" s="87"/>
      <c r="B50" s="86"/>
      <c r="C50" s="142"/>
      <c r="D50" s="9"/>
      <c r="E50" s="99" t="s">
        <v>78</v>
      </c>
      <c r="F50" s="22"/>
      <c r="G50" s="23"/>
      <c r="H50" s="42"/>
      <c r="I50" s="43"/>
      <c r="J50" s="64"/>
    </row>
    <row r="51" spans="1:10" ht="35.1" customHeight="1" x14ac:dyDescent="0.25">
      <c r="A51" s="82"/>
      <c r="B51" s="83" t="str">
        <f t="shared" si="2"/>
        <v/>
      </c>
      <c r="C51" s="142"/>
      <c r="D51" s="9"/>
      <c r="E51" s="99" t="s">
        <v>79</v>
      </c>
      <c r="F51" s="22"/>
      <c r="G51" s="23"/>
      <c r="H51" s="42" t="str">
        <f t="shared" si="3"/>
        <v/>
      </c>
      <c r="I51" s="43" t="str">
        <f t="shared" si="4"/>
        <v/>
      </c>
      <c r="J51" s="64"/>
    </row>
    <row r="52" spans="1:10" ht="35.1" customHeight="1" x14ac:dyDescent="0.25">
      <c r="A52" s="41"/>
      <c r="B52" s="83" t="str">
        <f t="shared" si="2"/>
        <v/>
      </c>
      <c r="C52" s="142"/>
      <c r="D52" s="9">
        <v>20</v>
      </c>
      <c r="E52" s="99" t="s">
        <v>80</v>
      </c>
      <c r="F52" s="22"/>
      <c r="G52" s="23"/>
      <c r="H52" s="42" t="str">
        <f t="shared" si="3"/>
        <v/>
      </c>
      <c r="I52" s="43" t="str">
        <f t="shared" si="4"/>
        <v/>
      </c>
      <c r="J52" s="64"/>
    </row>
    <row r="53" spans="1:10" ht="35.1" customHeight="1" x14ac:dyDescent="0.25">
      <c r="A53" s="87"/>
      <c r="B53" s="86"/>
      <c r="C53" s="142"/>
      <c r="D53" s="9"/>
      <c r="E53" s="99" t="s">
        <v>81</v>
      </c>
      <c r="F53" s="22"/>
      <c r="G53" s="23"/>
      <c r="H53" s="42"/>
      <c r="I53" s="43"/>
      <c r="J53" s="64"/>
    </row>
    <row r="54" spans="1:10" ht="35.1" customHeight="1" x14ac:dyDescent="0.25">
      <c r="A54" s="41"/>
      <c r="B54" s="83" t="str">
        <f t="shared" si="2"/>
        <v/>
      </c>
      <c r="C54" s="142"/>
      <c r="D54" s="9">
        <v>21</v>
      </c>
      <c r="E54" s="99" t="s">
        <v>82</v>
      </c>
      <c r="F54" s="22"/>
      <c r="G54" s="23"/>
      <c r="H54" s="42" t="str">
        <f t="shared" si="3"/>
        <v/>
      </c>
      <c r="I54" s="43" t="str">
        <f t="shared" si="4"/>
        <v/>
      </c>
      <c r="J54" s="64"/>
    </row>
    <row r="55" spans="1:10" ht="35.1" customHeight="1" x14ac:dyDescent="0.25">
      <c r="A55" s="41"/>
      <c r="B55" s="83" t="str">
        <f t="shared" si="2"/>
        <v/>
      </c>
      <c r="C55" s="142"/>
      <c r="D55" s="9">
        <v>22</v>
      </c>
      <c r="E55" s="99" t="s">
        <v>83</v>
      </c>
      <c r="F55" s="22"/>
      <c r="G55" s="23"/>
      <c r="H55" s="42" t="str">
        <f t="shared" si="3"/>
        <v/>
      </c>
      <c r="I55" s="43" t="str">
        <f t="shared" si="4"/>
        <v/>
      </c>
      <c r="J55" s="64"/>
    </row>
    <row r="56" spans="1:10" ht="35.1" customHeight="1" x14ac:dyDescent="0.25">
      <c r="A56" s="89"/>
      <c r="B56" s="88"/>
      <c r="C56" s="142"/>
      <c r="D56" s="9"/>
      <c r="E56" s="99" t="s">
        <v>84</v>
      </c>
      <c r="F56" s="22"/>
      <c r="G56" s="23"/>
      <c r="H56" s="42"/>
      <c r="I56" s="43"/>
      <c r="J56" s="64"/>
    </row>
    <row r="57" spans="1:10" ht="35.1" customHeight="1" x14ac:dyDescent="0.25">
      <c r="A57" s="87"/>
      <c r="B57" s="86"/>
      <c r="C57" s="142"/>
      <c r="D57" s="9"/>
      <c r="E57" s="99" t="s">
        <v>85</v>
      </c>
      <c r="F57" s="22"/>
      <c r="G57" s="23"/>
      <c r="H57" s="42"/>
      <c r="I57" s="43"/>
      <c r="J57" s="64"/>
    </row>
    <row r="58" spans="1:10" ht="35.1" customHeight="1" x14ac:dyDescent="0.25">
      <c r="A58" s="87"/>
      <c r="B58" s="86"/>
      <c r="C58" s="142"/>
      <c r="D58" s="9"/>
      <c r="E58" s="99" t="s">
        <v>86</v>
      </c>
      <c r="F58" s="22"/>
      <c r="G58" s="23"/>
      <c r="H58" s="42"/>
      <c r="I58" s="43"/>
      <c r="J58" s="64"/>
    </row>
    <row r="59" spans="1:10" ht="35.1" customHeight="1" x14ac:dyDescent="0.25">
      <c r="A59" s="89"/>
      <c r="B59" s="88"/>
      <c r="C59" s="142"/>
      <c r="D59" s="9"/>
      <c r="E59" s="99" t="s">
        <v>87</v>
      </c>
      <c r="F59" s="22"/>
      <c r="G59" s="23"/>
      <c r="H59" s="42"/>
      <c r="I59" s="43"/>
      <c r="J59" s="64"/>
    </row>
    <row r="60" spans="1:10" ht="35.1" customHeight="1" x14ac:dyDescent="0.25">
      <c r="A60" s="41"/>
      <c r="B60" s="83" t="str">
        <f t="shared" si="2"/>
        <v/>
      </c>
      <c r="C60" s="142"/>
      <c r="D60" s="9">
        <v>25</v>
      </c>
      <c r="E60" s="99" t="s">
        <v>88</v>
      </c>
      <c r="F60" s="22"/>
      <c r="G60" s="23"/>
      <c r="H60" s="42" t="str">
        <f t="shared" si="3"/>
        <v/>
      </c>
      <c r="I60" s="43" t="str">
        <f t="shared" si="4"/>
        <v/>
      </c>
      <c r="J60" s="64"/>
    </row>
    <row r="61" spans="1:10" ht="35.1" customHeight="1" x14ac:dyDescent="0.25">
      <c r="A61" s="89"/>
      <c r="B61" s="88"/>
      <c r="C61" s="142"/>
      <c r="D61" s="9"/>
      <c r="E61" s="99" t="s">
        <v>89</v>
      </c>
      <c r="F61" s="22"/>
      <c r="G61" s="23"/>
      <c r="H61" s="42"/>
      <c r="I61" s="43"/>
      <c r="J61" s="64"/>
    </row>
    <row r="62" spans="1:10" ht="35.1" customHeight="1" x14ac:dyDescent="0.25">
      <c r="A62" s="41"/>
      <c r="B62" s="83" t="str">
        <f t="shared" si="2"/>
        <v/>
      </c>
      <c r="C62" s="142"/>
      <c r="D62" s="9">
        <v>26</v>
      </c>
      <c r="E62" s="99" t="s">
        <v>90</v>
      </c>
      <c r="F62" s="22"/>
      <c r="G62" s="23"/>
      <c r="H62" s="42" t="str">
        <f t="shared" si="3"/>
        <v/>
      </c>
      <c r="I62" s="43" t="str">
        <f t="shared" si="4"/>
        <v/>
      </c>
      <c r="J62" s="64"/>
    </row>
    <row r="63" spans="1:10" ht="35.1" customHeight="1" x14ac:dyDescent="0.25">
      <c r="A63" s="82"/>
      <c r="B63" s="83" t="str">
        <f t="shared" si="2"/>
        <v/>
      </c>
      <c r="C63" s="142"/>
      <c r="D63" s="9"/>
      <c r="E63" s="99" t="s">
        <v>91</v>
      </c>
      <c r="F63" s="22"/>
      <c r="G63" s="23"/>
      <c r="H63" s="42" t="str">
        <f t="shared" si="3"/>
        <v/>
      </c>
      <c r="I63" s="43" t="str">
        <f t="shared" si="4"/>
        <v/>
      </c>
      <c r="J63" s="64"/>
    </row>
    <row r="64" spans="1:10" ht="35.1" customHeight="1" x14ac:dyDescent="0.25">
      <c r="A64" s="87"/>
      <c r="B64" s="86"/>
      <c r="C64" s="142"/>
      <c r="D64" s="9"/>
      <c r="E64" s="99" t="s">
        <v>92</v>
      </c>
      <c r="F64" s="22"/>
      <c r="G64" s="23"/>
      <c r="H64" s="42"/>
      <c r="I64" s="43"/>
      <c r="J64" s="64"/>
    </row>
    <row r="65" spans="1:10" ht="35.1" customHeight="1" x14ac:dyDescent="0.25">
      <c r="A65" s="82"/>
      <c r="B65" s="83" t="str">
        <f t="shared" si="2"/>
        <v/>
      </c>
      <c r="C65" s="142"/>
      <c r="D65" s="9"/>
      <c r="E65" s="99" t="s">
        <v>93</v>
      </c>
      <c r="F65" s="22"/>
      <c r="G65" s="23"/>
      <c r="H65" s="42" t="str">
        <f t="shared" si="3"/>
        <v/>
      </c>
      <c r="I65" s="43" t="str">
        <f t="shared" si="4"/>
        <v/>
      </c>
      <c r="J65" s="64"/>
    </row>
    <row r="66" spans="1:10" ht="35.1" customHeight="1" thickBot="1" x14ac:dyDescent="0.3">
      <c r="A66" s="41"/>
      <c r="B66" s="83" t="str">
        <f t="shared" si="2"/>
        <v/>
      </c>
      <c r="C66" s="143"/>
      <c r="D66" s="11">
        <v>29</v>
      </c>
      <c r="E66" s="100" t="s">
        <v>94</v>
      </c>
      <c r="F66" s="24"/>
      <c r="G66" s="25"/>
      <c r="H66" s="101" t="str">
        <f t="shared" si="3"/>
        <v/>
      </c>
      <c r="I66" s="54" t="str">
        <f t="shared" si="4"/>
        <v/>
      </c>
      <c r="J66" s="65"/>
    </row>
    <row r="67" spans="1:10" ht="35.1" customHeight="1" x14ac:dyDescent="0.25">
      <c r="A67" s="41"/>
      <c r="B67" s="83" t="str">
        <f t="shared" si="2"/>
        <v/>
      </c>
      <c r="C67" s="141" t="s">
        <v>39</v>
      </c>
      <c r="D67" s="9">
        <v>32</v>
      </c>
      <c r="E67" s="96" t="s">
        <v>95</v>
      </c>
      <c r="F67" s="97"/>
      <c r="G67" s="98"/>
      <c r="H67" s="42" t="str">
        <f t="shared" si="0"/>
        <v/>
      </c>
      <c r="I67" s="43" t="str">
        <f t="shared" ref="I67:I81" si="5">IF(G67&lt;=$R$7,"","X")</f>
        <v/>
      </c>
      <c r="J67" s="66"/>
    </row>
    <row r="68" spans="1:10" ht="35.1" customHeight="1" x14ac:dyDescent="0.25">
      <c r="A68" s="41"/>
      <c r="B68" s="83" t="str">
        <f t="shared" si="2"/>
        <v/>
      </c>
      <c r="C68" s="142"/>
      <c r="D68" s="9">
        <v>33</v>
      </c>
      <c r="E68" s="96" t="s">
        <v>96</v>
      </c>
      <c r="F68" s="22"/>
      <c r="G68" s="23"/>
      <c r="H68" s="44" t="str">
        <f t="shared" si="0"/>
        <v/>
      </c>
      <c r="I68" s="45" t="str">
        <f t="shared" si="5"/>
        <v/>
      </c>
      <c r="J68" s="64"/>
    </row>
    <row r="69" spans="1:10" ht="35.1" customHeight="1" x14ac:dyDescent="0.25">
      <c r="A69" s="85"/>
      <c r="B69" s="84"/>
      <c r="C69" s="142"/>
      <c r="D69" s="9"/>
      <c r="E69" s="96" t="s">
        <v>97</v>
      </c>
      <c r="F69" s="22"/>
      <c r="G69" s="23"/>
      <c r="H69" s="44"/>
      <c r="I69" s="45"/>
      <c r="J69" s="64"/>
    </row>
    <row r="70" spans="1:10" ht="35.1" customHeight="1" x14ac:dyDescent="0.25">
      <c r="A70" s="87"/>
      <c r="B70" s="86"/>
      <c r="C70" s="142"/>
      <c r="D70" s="9"/>
      <c r="E70" s="96" t="s">
        <v>98</v>
      </c>
      <c r="F70" s="22"/>
      <c r="G70" s="23"/>
      <c r="H70" s="44"/>
      <c r="I70" s="45"/>
      <c r="J70" s="64"/>
    </row>
    <row r="71" spans="1:10" ht="35.1" customHeight="1" x14ac:dyDescent="0.25">
      <c r="A71" s="87"/>
      <c r="B71" s="86"/>
      <c r="C71" s="142"/>
      <c r="D71" s="9"/>
      <c r="E71" s="96" t="s">
        <v>99</v>
      </c>
      <c r="F71" s="22"/>
      <c r="G71" s="23"/>
      <c r="H71" s="44"/>
      <c r="I71" s="45"/>
      <c r="J71" s="64"/>
    </row>
    <row r="72" spans="1:10" ht="35.1" customHeight="1" x14ac:dyDescent="0.25">
      <c r="A72" s="87"/>
      <c r="B72" s="86"/>
      <c r="C72" s="142"/>
      <c r="D72" s="9"/>
      <c r="E72" s="96" t="s">
        <v>100</v>
      </c>
      <c r="F72" s="22"/>
      <c r="G72" s="23"/>
      <c r="H72" s="44"/>
      <c r="I72" s="45"/>
      <c r="J72" s="64"/>
    </row>
    <row r="73" spans="1:10" ht="35.1" customHeight="1" x14ac:dyDescent="0.25">
      <c r="A73" s="41"/>
      <c r="B73" s="83" t="str">
        <f t="shared" si="2"/>
        <v/>
      </c>
      <c r="C73" s="142"/>
      <c r="D73" s="9">
        <v>34</v>
      </c>
      <c r="E73" s="96" t="s">
        <v>101</v>
      </c>
      <c r="F73" s="22"/>
      <c r="G73" s="23"/>
      <c r="H73" s="44" t="str">
        <f t="shared" si="0"/>
        <v/>
      </c>
      <c r="I73" s="45" t="str">
        <f t="shared" si="5"/>
        <v/>
      </c>
      <c r="J73" s="64"/>
    </row>
    <row r="74" spans="1:10" ht="35.1" customHeight="1" x14ac:dyDescent="0.25">
      <c r="A74" s="87"/>
      <c r="B74" s="86"/>
      <c r="C74" s="142"/>
      <c r="D74" s="9"/>
      <c r="E74" s="96" t="s">
        <v>102</v>
      </c>
      <c r="F74" s="22"/>
      <c r="G74" s="23"/>
      <c r="H74" s="44"/>
      <c r="I74" s="45"/>
      <c r="J74" s="64"/>
    </row>
    <row r="75" spans="1:10" ht="35.1" customHeight="1" x14ac:dyDescent="0.25">
      <c r="A75" s="85"/>
      <c r="B75" s="84"/>
      <c r="C75" s="142"/>
      <c r="D75" s="9"/>
      <c r="E75" s="96" t="s">
        <v>103</v>
      </c>
      <c r="F75" s="22"/>
      <c r="G75" s="23"/>
      <c r="H75" s="44"/>
      <c r="I75" s="45"/>
      <c r="J75" s="64"/>
    </row>
    <row r="76" spans="1:10" ht="35.1" customHeight="1" x14ac:dyDescent="0.25">
      <c r="A76" s="85"/>
      <c r="B76" s="84"/>
      <c r="C76" s="142"/>
      <c r="D76" s="9"/>
      <c r="E76" s="96" t="s">
        <v>104</v>
      </c>
      <c r="F76" s="22"/>
      <c r="G76" s="23"/>
      <c r="H76" s="44"/>
      <c r="I76" s="45"/>
      <c r="J76" s="64"/>
    </row>
    <row r="77" spans="1:10" ht="35.1" customHeight="1" x14ac:dyDescent="0.25">
      <c r="A77" s="41"/>
      <c r="B77" s="83" t="str">
        <f t="shared" si="2"/>
        <v/>
      </c>
      <c r="C77" s="142"/>
      <c r="D77" s="9">
        <v>35</v>
      </c>
      <c r="E77" s="96" t="s">
        <v>105</v>
      </c>
      <c r="F77" s="22"/>
      <c r="G77" s="23"/>
      <c r="H77" s="44" t="str">
        <f t="shared" si="0"/>
        <v/>
      </c>
      <c r="I77" s="45" t="str">
        <f t="shared" si="5"/>
        <v/>
      </c>
      <c r="J77" s="64"/>
    </row>
    <row r="78" spans="1:10" ht="35.1" customHeight="1" x14ac:dyDescent="0.25">
      <c r="A78" s="41"/>
      <c r="B78" s="83" t="str">
        <f t="shared" si="2"/>
        <v/>
      </c>
      <c r="C78" s="142"/>
      <c r="D78" s="9">
        <v>36</v>
      </c>
      <c r="E78" s="96" t="s">
        <v>106</v>
      </c>
      <c r="F78" s="22"/>
      <c r="G78" s="23"/>
      <c r="H78" s="44" t="str">
        <f t="shared" si="0"/>
        <v/>
      </c>
      <c r="I78" s="45" t="str">
        <f t="shared" si="5"/>
        <v/>
      </c>
      <c r="J78" s="64"/>
    </row>
    <row r="79" spans="1:10" ht="35.1" customHeight="1" x14ac:dyDescent="0.25">
      <c r="A79" s="87"/>
      <c r="B79" s="86"/>
      <c r="C79" s="142"/>
      <c r="D79" s="9"/>
      <c r="E79" s="96" t="s">
        <v>107</v>
      </c>
      <c r="F79" s="90"/>
      <c r="G79" s="91"/>
      <c r="H79" s="92"/>
      <c r="I79" s="93"/>
      <c r="J79" s="94"/>
    </row>
    <row r="80" spans="1:10" ht="35.1" customHeight="1" x14ac:dyDescent="0.25">
      <c r="A80" s="89"/>
      <c r="B80" s="88"/>
      <c r="C80" s="142"/>
      <c r="D80" s="9"/>
      <c r="E80" s="96" t="s">
        <v>108</v>
      </c>
      <c r="F80" s="90"/>
      <c r="G80" s="91"/>
      <c r="H80" s="92"/>
      <c r="I80" s="93"/>
      <c r="J80" s="94"/>
    </row>
    <row r="81" spans="1:10" ht="35.1" customHeight="1" thickBot="1" x14ac:dyDescent="0.3">
      <c r="A81" s="41"/>
      <c r="B81" s="83" t="str">
        <f t="shared" si="2"/>
        <v/>
      </c>
      <c r="C81" s="143"/>
      <c r="D81" s="11">
        <v>37</v>
      </c>
      <c r="E81" s="100" t="s">
        <v>109</v>
      </c>
      <c r="F81" s="24"/>
      <c r="G81" s="25"/>
      <c r="H81" s="50" t="str">
        <f t="shared" si="0"/>
        <v/>
      </c>
      <c r="I81" s="51" t="str">
        <f t="shared" si="5"/>
        <v/>
      </c>
      <c r="J81" s="65"/>
    </row>
    <row r="82" spans="1:10" ht="35.1" customHeight="1" thickBot="1" x14ac:dyDescent="0.3">
      <c r="A82" s="41"/>
      <c r="B82" s="55" t="str">
        <f t="shared" si="2"/>
        <v/>
      </c>
      <c r="C82" s="67" t="s">
        <v>25</v>
      </c>
      <c r="D82" s="11">
        <v>38</v>
      </c>
      <c r="E82" s="100" t="s">
        <v>110</v>
      </c>
      <c r="F82" s="26"/>
      <c r="G82" s="27"/>
      <c r="H82" s="50" t="str">
        <f t="shared" si="0"/>
        <v/>
      </c>
      <c r="I82" s="51" t="str">
        <f>IF(G82&lt;=$R$8,"","X")</f>
        <v/>
      </c>
      <c r="J82" s="65"/>
    </row>
    <row r="83" spans="1:10" ht="35.1" customHeight="1" x14ac:dyDescent="0.25">
      <c r="A83" s="36"/>
      <c r="C83" s="139" t="s">
        <v>16</v>
      </c>
      <c r="D83" s="19"/>
      <c r="E83" s="38"/>
      <c r="F83" s="28"/>
      <c r="G83" s="29"/>
      <c r="H83" s="48"/>
      <c r="I83" s="49"/>
      <c r="J83" s="66"/>
    </row>
    <row r="84" spans="1:10" ht="35.1" customHeight="1" x14ac:dyDescent="0.25">
      <c r="A84" s="36"/>
      <c r="C84" s="139"/>
      <c r="D84" s="19"/>
      <c r="E84" s="38"/>
      <c r="F84" s="28"/>
      <c r="G84" s="29"/>
      <c r="H84" s="48"/>
      <c r="I84" s="49"/>
      <c r="J84" s="66"/>
    </row>
    <row r="85" spans="1:10" ht="35.1" customHeight="1" x14ac:dyDescent="0.25">
      <c r="A85" s="36"/>
      <c r="C85" s="139"/>
      <c r="D85" s="19"/>
      <c r="E85" s="38"/>
      <c r="F85" s="28"/>
      <c r="G85" s="29"/>
      <c r="H85" s="48"/>
      <c r="I85" s="49"/>
      <c r="J85" s="66"/>
    </row>
    <row r="86" spans="1:10" ht="35.1" customHeight="1" x14ac:dyDescent="0.25">
      <c r="A86" s="36"/>
      <c r="C86" s="139"/>
      <c r="D86" s="19"/>
      <c r="E86" s="38"/>
      <c r="F86" s="28"/>
      <c r="G86" s="29"/>
      <c r="H86" s="48"/>
      <c r="I86" s="49"/>
      <c r="J86" s="66"/>
    </row>
    <row r="87" spans="1:10" ht="35.1" customHeight="1" x14ac:dyDescent="0.25">
      <c r="A87" s="36"/>
      <c r="C87" s="139"/>
      <c r="D87" s="19"/>
      <c r="E87" s="38"/>
      <c r="F87" s="28"/>
      <c r="G87" s="29"/>
      <c r="H87" s="48"/>
      <c r="I87" s="49"/>
      <c r="J87" s="66"/>
    </row>
    <row r="88" spans="1:10" ht="35.1" customHeight="1" x14ac:dyDescent="0.25">
      <c r="A88" s="36"/>
      <c r="C88" s="139"/>
      <c r="D88" s="19"/>
      <c r="E88" s="38"/>
      <c r="F88" s="28"/>
      <c r="G88" s="29"/>
      <c r="H88" s="48"/>
      <c r="I88" s="49"/>
      <c r="J88" s="66"/>
    </row>
    <row r="89" spans="1:10" ht="35.1" customHeight="1" x14ac:dyDescent="0.25">
      <c r="A89" s="36"/>
      <c r="C89" s="139"/>
      <c r="D89" s="19"/>
      <c r="E89" s="38"/>
      <c r="F89" s="28"/>
      <c r="G89" s="29"/>
      <c r="H89" s="48"/>
      <c r="I89" s="49"/>
      <c r="J89" s="66"/>
    </row>
    <row r="90" spans="1:10" ht="35.1" customHeight="1" x14ac:dyDescent="0.25">
      <c r="A90" s="36"/>
      <c r="C90" s="139"/>
      <c r="D90" s="19"/>
      <c r="E90" s="38"/>
      <c r="F90" s="28"/>
      <c r="G90" s="29"/>
      <c r="H90" s="48"/>
      <c r="I90" s="49"/>
      <c r="J90" s="66"/>
    </row>
    <row r="91" spans="1:10" ht="35.1" customHeight="1" x14ac:dyDescent="0.25">
      <c r="A91" s="36"/>
      <c r="C91" s="139"/>
      <c r="D91" s="19"/>
      <c r="E91" s="38"/>
      <c r="F91" s="28"/>
      <c r="G91" s="29"/>
      <c r="H91" s="48"/>
      <c r="I91" s="49"/>
      <c r="J91" s="66"/>
    </row>
    <row r="92" spans="1:10" ht="35.1" customHeight="1" x14ac:dyDescent="0.25">
      <c r="A92" s="36"/>
      <c r="C92" s="139"/>
      <c r="D92" s="19"/>
      <c r="E92" s="38"/>
      <c r="F92" s="28"/>
      <c r="G92" s="29"/>
      <c r="H92" s="48"/>
      <c r="I92" s="49"/>
      <c r="J92" s="66"/>
    </row>
    <row r="93" spans="1:10" ht="35.1" customHeight="1" x14ac:dyDescent="0.25">
      <c r="A93" s="36"/>
      <c r="C93" s="139"/>
      <c r="D93" s="19"/>
      <c r="E93" s="38"/>
      <c r="F93" s="28"/>
      <c r="G93" s="29"/>
      <c r="H93" s="48"/>
      <c r="I93" s="49"/>
      <c r="J93" s="66"/>
    </row>
    <row r="94" spans="1:10" ht="35.1" customHeight="1" x14ac:dyDescent="0.25">
      <c r="A94" s="36"/>
      <c r="C94" s="139"/>
      <c r="D94" s="19"/>
      <c r="E94" s="38"/>
      <c r="F94" s="28"/>
      <c r="G94" s="29"/>
      <c r="H94" s="48"/>
      <c r="I94" s="49"/>
      <c r="J94" s="66"/>
    </row>
    <row r="95" spans="1:10" ht="35.1" customHeight="1" x14ac:dyDescent="0.25">
      <c r="A95" s="36"/>
      <c r="C95" s="139"/>
      <c r="D95" s="19"/>
      <c r="E95" s="38"/>
      <c r="F95" s="28"/>
      <c r="G95" s="29"/>
      <c r="H95" s="48"/>
      <c r="I95" s="49"/>
      <c r="J95" s="66"/>
    </row>
    <row r="96" spans="1:10" ht="35.1" customHeight="1" x14ac:dyDescent="0.25">
      <c r="A96" s="36"/>
      <c r="C96" s="139"/>
      <c r="D96" s="19"/>
      <c r="E96" s="38"/>
      <c r="F96" s="28"/>
      <c r="G96" s="29"/>
      <c r="H96" s="48"/>
      <c r="I96" s="49"/>
      <c r="J96" s="66"/>
    </row>
    <row r="97" spans="1:10" ht="35.1" customHeight="1" x14ac:dyDescent="0.25">
      <c r="A97" s="36"/>
      <c r="C97" s="139"/>
      <c r="D97" s="19"/>
      <c r="E97" s="38"/>
      <c r="F97" s="28"/>
      <c r="G97" s="29"/>
      <c r="H97" s="48"/>
      <c r="I97" s="49"/>
      <c r="J97" s="66"/>
    </row>
    <row r="98" spans="1:10" ht="35.1" customHeight="1" x14ac:dyDescent="0.25">
      <c r="A98" s="36"/>
      <c r="C98" s="139"/>
      <c r="D98" s="19"/>
      <c r="E98" s="38"/>
      <c r="F98" s="28"/>
      <c r="G98" s="29"/>
      <c r="H98" s="48"/>
      <c r="I98" s="49"/>
      <c r="J98" s="66"/>
    </row>
    <row r="99" spans="1:10" ht="35.1" customHeight="1" x14ac:dyDescent="0.25">
      <c r="A99" s="36"/>
      <c r="C99" s="139"/>
      <c r="D99" s="19"/>
      <c r="E99" s="38"/>
      <c r="F99" s="28"/>
      <c r="G99" s="29"/>
      <c r="H99" s="48"/>
      <c r="I99" s="49"/>
      <c r="J99" s="66"/>
    </row>
    <row r="100" spans="1:10" ht="35.1" customHeight="1" x14ac:dyDescent="0.25">
      <c r="A100" s="36"/>
      <c r="C100" s="139"/>
      <c r="D100" s="19"/>
      <c r="E100" s="38"/>
      <c r="F100" s="28"/>
      <c r="G100" s="29"/>
      <c r="H100" s="48"/>
      <c r="I100" s="49"/>
      <c r="J100" s="66"/>
    </row>
    <row r="101" spans="1:10" ht="35.1" customHeight="1" x14ac:dyDescent="0.25">
      <c r="A101" s="36"/>
      <c r="C101" s="139"/>
      <c r="D101" s="19"/>
      <c r="E101" s="38"/>
      <c r="F101" s="28"/>
      <c r="G101" s="29"/>
      <c r="H101" s="48"/>
      <c r="I101" s="49"/>
      <c r="J101" s="66"/>
    </row>
    <row r="102" spans="1:10" ht="35.1" customHeight="1" x14ac:dyDescent="0.25">
      <c r="A102" s="36"/>
      <c r="C102" s="139"/>
      <c r="D102" s="19"/>
      <c r="E102" s="38"/>
      <c r="F102" s="28"/>
      <c r="G102" s="29"/>
      <c r="H102" s="48"/>
      <c r="I102" s="49"/>
      <c r="J102" s="66"/>
    </row>
    <row r="103" spans="1:10" ht="35.1" customHeight="1" x14ac:dyDescent="0.25">
      <c r="A103" s="36"/>
      <c r="C103" s="139"/>
      <c r="D103" s="19"/>
      <c r="E103" s="38"/>
      <c r="F103" s="28"/>
      <c r="G103" s="29"/>
      <c r="H103" s="48"/>
      <c r="I103" s="49"/>
      <c r="J103" s="66"/>
    </row>
    <row r="104" spans="1:10" ht="35.1" customHeight="1" x14ac:dyDescent="0.25">
      <c r="A104" s="36"/>
      <c r="C104" s="139"/>
      <c r="D104" s="19"/>
      <c r="E104" s="38"/>
      <c r="F104" s="28"/>
      <c r="G104" s="29"/>
      <c r="H104" s="48"/>
      <c r="I104" s="49"/>
      <c r="J104" s="66"/>
    </row>
    <row r="105" spans="1:10" ht="35.1" customHeight="1" x14ac:dyDescent="0.25">
      <c r="A105" s="36"/>
      <c r="C105" s="139"/>
      <c r="D105" s="19"/>
      <c r="E105" s="38"/>
      <c r="F105" s="28"/>
      <c r="G105" s="29"/>
      <c r="H105" s="48"/>
      <c r="I105" s="49"/>
      <c r="J105" s="66"/>
    </row>
    <row r="106" spans="1:10" ht="35.1" customHeight="1" x14ac:dyDescent="0.25">
      <c r="A106" s="36"/>
      <c r="C106" s="139"/>
      <c r="D106" s="19"/>
      <c r="E106" s="38"/>
      <c r="F106" s="28"/>
      <c r="G106" s="29"/>
      <c r="H106" s="48"/>
      <c r="I106" s="49"/>
      <c r="J106" s="66"/>
    </row>
    <row r="107" spans="1:10" ht="35.1" customHeight="1" x14ac:dyDescent="0.25">
      <c r="A107" s="36"/>
      <c r="C107" s="139"/>
      <c r="D107" s="19"/>
      <c r="E107" s="38"/>
      <c r="F107" s="28"/>
      <c r="G107" s="29"/>
      <c r="H107" s="48"/>
      <c r="I107" s="49"/>
      <c r="J107" s="66"/>
    </row>
    <row r="108" spans="1:10" ht="35.1" customHeight="1" x14ac:dyDescent="0.25">
      <c r="A108" s="36"/>
      <c r="C108" s="139"/>
      <c r="D108" s="19"/>
      <c r="E108" s="38"/>
      <c r="F108" s="28"/>
      <c r="G108" s="29"/>
      <c r="H108" s="48"/>
      <c r="I108" s="49"/>
      <c r="J108" s="66"/>
    </row>
    <row r="109" spans="1:10" ht="35.1" customHeight="1" x14ac:dyDescent="0.25">
      <c r="A109" s="36"/>
      <c r="C109" s="139"/>
      <c r="D109" s="19"/>
      <c r="E109" s="38"/>
      <c r="F109" s="28"/>
      <c r="G109" s="29"/>
      <c r="H109" s="48"/>
      <c r="I109" s="49"/>
      <c r="J109" s="66"/>
    </row>
    <row r="110" spans="1:10" ht="35.1" customHeight="1" x14ac:dyDescent="0.25">
      <c r="A110" s="36"/>
      <c r="C110" s="139"/>
      <c r="D110" s="19"/>
      <c r="E110" s="38"/>
      <c r="F110" s="28"/>
      <c r="G110" s="29"/>
      <c r="H110" s="48"/>
      <c r="I110" s="49"/>
      <c r="J110" s="66"/>
    </row>
    <row r="111" spans="1:10" ht="35.1" customHeight="1" x14ac:dyDescent="0.25">
      <c r="A111" s="36"/>
      <c r="C111" s="139"/>
      <c r="D111" s="19"/>
      <c r="E111" s="38"/>
      <c r="F111" s="28"/>
      <c r="G111" s="29"/>
      <c r="H111" s="48"/>
      <c r="I111" s="49"/>
      <c r="J111" s="66"/>
    </row>
    <row r="112" spans="1:10" ht="35.1" customHeight="1" x14ac:dyDescent="0.25">
      <c r="A112" s="36"/>
      <c r="C112" s="139"/>
      <c r="D112" s="19"/>
      <c r="E112" s="38"/>
      <c r="F112" s="28"/>
      <c r="G112" s="29"/>
      <c r="H112" s="48"/>
      <c r="I112" s="49"/>
      <c r="J112" s="66"/>
    </row>
    <row r="113" spans="1:10" ht="35.1" customHeight="1" x14ac:dyDescent="0.25">
      <c r="A113" s="36"/>
      <c r="C113" s="139"/>
      <c r="D113" s="19"/>
      <c r="E113" s="38"/>
      <c r="F113" s="28"/>
      <c r="G113" s="29"/>
      <c r="H113" s="48"/>
      <c r="I113" s="49"/>
      <c r="J113" s="66"/>
    </row>
    <row r="114" spans="1:10" ht="35.1" customHeight="1" x14ac:dyDescent="0.25">
      <c r="A114" s="36"/>
      <c r="C114" s="139"/>
      <c r="D114" s="19"/>
      <c r="E114" s="38"/>
      <c r="F114" s="28"/>
      <c r="G114" s="29"/>
      <c r="H114" s="48"/>
      <c r="I114" s="49"/>
      <c r="J114" s="66"/>
    </row>
    <row r="115" spans="1:10" ht="35.1" customHeight="1" x14ac:dyDescent="0.25">
      <c r="A115" s="36"/>
      <c r="C115" s="139"/>
      <c r="D115" s="19"/>
      <c r="E115" s="38"/>
      <c r="F115" s="28"/>
      <c r="G115" s="29"/>
      <c r="H115" s="48"/>
      <c r="I115" s="49"/>
      <c r="J115" s="66"/>
    </row>
    <row r="116" spans="1:10" ht="35.1" customHeight="1" x14ac:dyDescent="0.25">
      <c r="A116" s="36"/>
      <c r="C116" s="139"/>
      <c r="D116" s="19"/>
      <c r="E116" s="38"/>
      <c r="F116" s="28"/>
      <c r="G116" s="29"/>
      <c r="H116" s="48"/>
      <c r="I116" s="49"/>
      <c r="J116" s="66"/>
    </row>
    <row r="117" spans="1:10" ht="35.1" customHeight="1" x14ac:dyDescent="0.25">
      <c r="A117" s="36"/>
      <c r="C117" s="139"/>
      <c r="D117" s="19"/>
      <c r="E117" s="38"/>
      <c r="F117" s="28"/>
      <c r="G117" s="29"/>
      <c r="H117" s="48"/>
      <c r="I117" s="49"/>
      <c r="J117" s="66"/>
    </row>
    <row r="118" spans="1:10" ht="35.1" customHeight="1" x14ac:dyDescent="0.25">
      <c r="A118" s="36"/>
      <c r="C118" s="139"/>
      <c r="D118" s="19"/>
      <c r="E118" s="38"/>
      <c r="F118" s="28"/>
      <c r="G118" s="29"/>
      <c r="H118" s="48"/>
      <c r="I118" s="49"/>
      <c r="J118" s="66"/>
    </row>
    <row r="119" spans="1:10" ht="35.1" customHeight="1" x14ac:dyDescent="0.25">
      <c r="A119" s="36"/>
      <c r="C119" s="139"/>
      <c r="D119" s="19"/>
      <c r="E119" s="38"/>
      <c r="F119" s="28"/>
      <c r="G119" s="29"/>
      <c r="H119" s="48"/>
      <c r="I119" s="49"/>
      <c r="J119" s="66"/>
    </row>
    <row r="120" spans="1:10" ht="35.1" customHeight="1" x14ac:dyDescent="0.25">
      <c r="A120" s="36"/>
      <c r="C120" s="139"/>
      <c r="D120" s="19"/>
      <c r="E120" s="38"/>
      <c r="F120" s="28"/>
      <c r="G120" s="29"/>
      <c r="H120" s="48"/>
      <c r="I120" s="49"/>
      <c r="J120" s="66"/>
    </row>
    <row r="121" spans="1:10" ht="35.1" customHeight="1" x14ac:dyDescent="0.25">
      <c r="A121" s="36"/>
      <c r="C121" s="139"/>
      <c r="D121" s="19"/>
      <c r="E121" s="38"/>
      <c r="F121" s="28"/>
      <c r="G121" s="29"/>
      <c r="H121" s="48"/>
      <c r="I121" s="49"/>
      <c r="J121" s="66"/>
    </row>
    <row r="122" spans="1:10" ht="35.1" customHeight="1" x14ac:dyDescent="0.25">
      <c r="C122" s="139"/>
      <c r="D122" s="19"/>
      <c r="E122" s="39"/>
      <c r="F122" s="30"/>
      <c r="G122" s="31"/>
      <c r="H122" s="46"/>
      <c r="I122" s="47"/>
      <c r="J122" s="64"/>
    </row>
    <row r="123" spans="1:10" ht="35.1" customHeight="1" x14ac:dyDescent="0.25">
      <c r="C123" s="139"/>
      <c r="D123" s="19"/>
      <c r="E123" s="39"/>
      <c r="F123" s="30"/>
      <c r="G123" s="31"/>
      <c r="H123" s="46"/>
      <c r="I123" s="47"/>
      <c r="J123" s="64"/>
    </row>
    <row r="124" spans="1:10" ht="35.1" customHeight="1" x14ac:dyDescent="0.25">
      <c r="C124" s="139"/>
      <c r="D124" s="19"/>
      <c r="E124" s="39"/>
      <c r="F124" s="30"/>
      <c r="G124" s="31"/>
      <c r="H124" s="46"/>
      <c r="I124" s="47"/>
      <c r="J124" s="64"/>
    </row>
    <row r="125" spans="1:10" ht="35.1" customHeight="1" x14ac:dyDescent="0.25">
      <c r="C125" s="139"/>
      <c r="D125" s="19"/>
      <c r="E125" s="39"/>
      <c r="F125" s="30"/>
      <c r="G125" s="31"/>
      <c r="H125" s="46"/>
      <c r="I125" s="47"/>
      <c r="J125" s="64"/>
    </row>
    <row r="126" spans="1:10" ht="35.1" customHeight="1" x14ac:dyDescent="0.25">
      <c r="C126" s="139"/>
      <c r="D126" s="19"/>
      <c r="E126" s="39"/>
      <c r="F126" s="30"/>
      <c r="G126" s="31"/>
      <c r="H126" s="46"/>
      <c r="I126" s="47"/>
      <c r="J126" s="64"/>
    </row>
    <row r="127" spans="1:10" ht="35.1" customHeight="1" x14ac:dyDescent="0.25">
      <c r="C127" s="139"/>
      <c r="D127" s="19"/>
      <c r="E127" s="39"/>
      <c r="F127" s="30"/>
      <c r="G127" s="31"/>
      <c r="H127" s="46"/>
      <c r="I127" s="47"/>
      <c r="J127" s="64"/>
    </row>
    <row r="128" spans="1:10" ht="35.1" customHeight="1" x14ac:dyDescent="0.25">
      <c r="C128" s="139"/>
      <c r="D128" s="19"/>
      <c r="E128" s="39"/>
      <c r="F128" s="30"/>
      <c r="G128" s="31"/>
      <c r="H128" s="46"/>
      <c r="I128" s="47"/>
      <c r="J128" s="64"/>
    </row>
    <row r="129" spans="1:10" ht="35.1" customHeight="1" x14ac:dyDescent="0.25">
      <c r="C129" s="139"/>
      <c r="D129" s="19"/>
      <c r="E129" s="39"/>
      <c r="F129" s="30"/>
      <c r="G129" s="31"/>
      <c r="H129" s="46"/>
      <c r="I129" s="47"/>
      <c r="J129" s="64"/>
    </row>
    <row r="130" spans="1:10" ht="35.1" customHeight="1" x14ac:dyDescent="0.25">
      <c r="C130" s="139"/>
      <c r="D130" s="19"/>
      <c r="E130" s="39"/>
      <c r="F130" s="30"/>
      <c r="G130" s="31"/>
      <c r="H130" s="46"/>
      <c r="I130" s="47"/>
      <c r="J130" s="64"/>
    </row>
    <row r="131" spans="1:10" ht="35.1" customHeight="1" x14ac:dyDescent="0.25">
      <c r="C131" s="139"/>
      <c r="D131" s="19"/>
      <c r="E131" s="39"/>
      <c r="F131" s="30"/>
      <c r="G131" s="31"/>
      <c r="H131" s="46"/>
      <c r="I131" s="47"/>
      <c r="J131" s="64"/>
    </row>
    <row r="132" spans="1:10" ht="35.1" customHeight="1" x14ac:dyDescent="0.25">
      <c r="C132" s="139"/>
      <c r="D132" s="19"/>
      <c r="E132" s="39"/>
      <c r="F132" s="30"/>
      <c r="G132" s="31"/>
      <c r="H132" s="46"/>
      <c r="I132" s="47"/>
      <c r="J132" s="64"/>
    </row>
    <row r="133" spans="1:10" ht="35.1" customHeight="1" thickBot="1" x14ac:dyDescent="0.3">
      <c r="C133" s="140"/>
      <c r="D133" s="19"/>
      <c r="E133" s="40"/>
      <c r="F133" s="32"/>
      <c r="G133" s="33"/>
      <c r="H133" s="52"/>
      <c r="I133" s="53"/>
      <c r="J133" s="65"/>
    </row>
    <row r="134" spans="1:10" x14ac:dyDescent="0.25">
      <c r="E134" s="4"/>
      <c r="F134" s="4"/>
      <c r="G134" s="4"/>
      <c r="H134" s="4"/>
    </row>
    <row r="137" spans="1:10" ht="19.5" thickBot="1" x14ac:dyDescent="0.35">
      <c r="C137" s="37" t="s">
        <v>17</v>
      </c>
    </row>
    <row r="138" spans="1:10" ht="35.1" customHeight="1" thickTop="1" x14ac:dyDescent="0.25">
      <c r="A138" s="36"/>
      <c r="C138" s="117"/>
      <c r="D138" s="118"/>
      <c r="E138" s="118"/>
      <c r="F138" s="118"/>
      <c r="G138" s="119"/>
    </row>
    <row r="139" spans="1:10" ht="35.1" customHeight="1" x14ac:dyDescent="0.25">
      <c r="C139" s="120"/>
      <c r="D139" s="121"/>
      <c r="E139" s="121"/>
      <c r="F139" s="121"/>
      <c r="G139" s="122"/>
    </row>
    <row r="140" spans="1:10" ht="35.1" customHeight="1" x14ac:dyDescent="0.25">
      <c r="C140" s="120"/>
      <c r="D140" s="121"/>
      <c r="E140" s="121"/>
      <c r="F140" s="121"/>
      <c r="G140" s="122"/>
    </row>
    <row r="141" spans="1:10" ht="35.1" customHeight="1" x14ac:dyDescent="0.25">
      <c r="C141" s="120"/>
      <c r="D141" s="121"/>
      <c r="E141" s="121"/>
      <c r="F141" s="121"/>
      <c r="G141" s="122"/>
    </row>
    <row r="142" spans="1:10" ht="35.1" customHeight="1" x14ac:dyDescent="0.25">
      <c r="C142" s="120"/>
      <c r="D142" s="121"/>
      <c r="E142" s="121"/>
      <c r="F142" s="121"/>
      <c r="G142" s="122"/>
    </row>
    <row r="143" spans="1:10" ht="35.1" customHeight="1" x14ac:dyDescent="0.25">
      <c r="C143" s="120"/>
      <c r="D143" s="121"/>
      <c r="E143" s="121"/>
      <c r="F143" s="121"/>
      <c r="G143" s="122"/>
    </row>
    <row r="144" spans="1:10" ht="35.1" customHeight="1" x14ac:dyDescent="0.25">
      <c r="C144" s="120"/>
      <c r="D144" s="121"/>
      <c r="E144" s="121"/>
      <c r="F144" s="121"/>
      <c r="G144" s="122"/>
    </row>
    <row r="145" spans="3:7" ht="35.1" customHeight="1" x14ac:dyDescent="0.25">
      <c r="C145" s="120"/>
      <c r="D145" s="121"/>
      <c r="E145" s="121"/>
      <c r="F145" s="121"/>
      <c r="G145" s="122"/>
    </row>
    <row r="146" spans="3:7" ht="35.1" customHeight="1" x14ac:dyDescent="0.25">
      <c r="C146" s="120"/>
      <c r="D146" s="121"/>
      <c r="E146" s="121"/>
      <c r="F146" s="121"/>
      <c r="G146" s="122"/>
    </row>
    <row r="147" spans="3:7" ht="35.1" customHeight="1" x14ac:dyDescent="0.25">
      <c r="C147" s="120"/>
      <c r="D147" s="121"/>
      <c r="E147" s="121"/>
      <c r="F147" s="121"/>
      <c r="G147" s="122"/>
    </row>
    <row r="148" spans="3:7" x14ac:dyDescent="0.25">
      <c r="C148" s="120"/>
      <c r="D148" s="121"/>
      <c r="E148" s="121"/>
      <c r="F148" s="121"/>
      <c r="G148" s="122"/>
    </row>
    <row r="149" spans="3:7" x14ac:dyDescent="0.25">
      <c r="C149" s="120"/>
      <c r="D149" s="121"/>
      <c r="E149" s="121"/>
      <c r="F149" s="121"/>
      <c r="G149" s="122"/>
    </row>
    <row r="150" spans="3:7" x14ac:dyDescent="0.25">
      <c r="C150" s="120"/>
      <c r="D150" s="121"/>
      <c r="E150" s="121"/>
      <c r="F150" s="121"/>
      <c r="G150" s="122"/>
    </row>
    <row r="151" spans="3:7" x14ac:dyDescent="0.25">
      <c r="C151" s="120"/>
      <c r="D151" s="121"/>
      <c r="E151" s="121"/>
      <c r="F151" s="121"/>
      <c r="G151" s="122"/>
    </row>
    <row r="152" spans="3:7" x14ac:dyDescent="0.25">
      <c r="C152" s="120"/>
      <c r="D152" s="121"/>
      <c r="E152" s="121"/>
      <c r="F152" s="121"/>
      <c r="G152" s="122"/>
    </row>
    <row r="153" spans="3:7" x14ac:dyDescent="0.25">
      <c r="C153" s="120"/>
      <c r="D153" s="121"/>
      <c r="E153" s="121"/>
      <c r="F153" s="121"/>
      <c r="G153" s="122"/>
    </row>
    <row r="154" spans="3:7" x14ac:dyDescent="0.25">
      <c r="C154" s="120"/>
      <c r="D154" s="121"/>
      <c r="E154" s="121"/>
      <c r="F154" s="121"/>
      <c r="G154" s="122"/>
    </row>
    <row r="155" spans="3:7" x14ac:dyDescent="0.25">
      <c r="C155" s="120"/>
      <c r="D155" s="121"/>
      <c r="E155" s="121"/>
      <c r="F155" s="121"/>
      <c r="G155" s="122"/>
    </row>
    <row r="156" spans="3:7" x14ac:dyDescent="0.25">
      <c r="C156" s="120"/>
      <c r="D156" s="121"/>
      <c r="E156" s="121"/>
      <c r="F156" s="121"/>
      <c r="G156" s="122"/>
    </row>
    <row r="157" spans="3:7" x14ac:dyDescent="0.25">
      <c r="C157" s="120"/>
      <c r="D157" s="121"/>
      <c r="E157" s="121"/>
      <c r="F157" s="121"/>
      <c r="G157" s="122"/>
    </row>
    <row r="158" spans="3:7" x14ac:dyDescent="0.25">
      <c r="C158" s="120"/>
      <c r="D158" s="121"/>
      <c r="E158" s="121"/>
      <c r="F158" s="121"/>
      <c r="G158" s="122"/>
    </row>
    <row r="159" spans="3:7" x14ac:dyDescent="0.25">
      <c r="C159" s="120"/>
      <c r="D159" s="121"/>
      <c r="E159" s="121"/>
      <c r="F159" s="121"/>
      <c r="G159" s="122"/>
    </row>
    <row r="160" spans="3:7" x14ac:dyDescent="0.25">
      <c r="C160" s="120"/>
      <c r="D160" s="121"/>
      <c r="E160" s="121"/>
      <c r="F160" s="121"/>
      <c r="G160" s="122"/>
    </row>
    <row r="161" spans="3:7" x14ac:dyDescent="0.25">
      <c r="C161" s="120"/>
      <c r="D161" s="121"/>
      <c r="E161" s="121"/>
      <c r="F161" s="121"/>
      <c r="G161" s="122"/>
    </row>
    <row r="162" spans="3:7" x14ac:dyDescent="0.25">
      <c r="C162" s="120"/>
      <c r="D162" s="121"/>
      <c r="E162" s="121"/>
      <c r="F162" s="121"/>
      <c r="G162" s="122"/>
    </row>
    <row r="163" spans="3:7" x14ac:dyDescent="0.25">
      <c r="C163" s="120"/>
      <c r="D163" s="121"/>
      <c r="E163" s="121"/>
      <c r="F163" s="121"/>
      <c r="G163" s="122"/>
    </row>
    <row r="164" spans="3:7" x14ac:dyDescent="0.25">
      <c r="C164" s="120"/>
      <c r="D164" s="121"/>
      <c r="E164" s="121"/>
      <c r="F164" s="121"/>
      <c r="G164" s="122"/>
    </row>
    <row r="165" spans="3:7" x14ac:dyDescent="0.25">
      <c r="C165" s="120"/>
      <c r="D165" s="121"/>
      <c r="E165" s="121"/>
      <c r="F165" s="121"/>
      <c r="G165" s="122"/>
    </row>
    <row r="166" spans="3:7" x14ac:dyDescent="0.25">
      <c r="C166" s="120"/>
      <c r="D166" s="121"/>
      <c r="E166" s="121"/>
      <c r="F166" s="121"/>
      <c r="G166" s="122"/>
    </row>
    <row r="167" spans="3:7" x14ac:dyDescent="0.25">
      <c r="C167" s="120"/>
      <c r="D167" s="121"/>
      <c r="E167" s="121"/>
      <c r="F167" s="121"/>
      <c r="G167" s="122"/>
    </row>
    <row r="168" spans="3:7" ht="15.75" thickBot="1" x14ac:dyDescent="0.3">
      <c r="C168" s="123"/>
      <c r="D168" s="124"/>
      <c r="E168" s="124"/>
      <c r="F168" s="124"/>
      <c r="G168" s="125"/>
    </row>
    <row r="169" spans="3:7" ht="15.75" thickTop="1" x14ac:dyDescent="0.25"/>
  </sheetData>
  <sheetProtection algorithmName="SHA-512" hashValue="lBIxWV5SeZbadKxoy9Xc5X9MqtTOBTphxGrOR/ByFPen+/IZek0Cgp6iTj0KgsUhUJg1qFVKrKVc2GZQ2bokSA==" saltValue="2kMqDBrtwP/bopjWDMnMlw==" spinCount="100000" sheet="1" selectLockedCells="1"/>
  <mergeCells count="25">
    <mergeCell ref="C138:G168"/>
    <mergeCell ref="H10:I10"/>
    <mergeCell ref="I1:I6"/>
    <mergeCell ref="J1:J2"/>
    <mergeCell ref="M3:R3"/>
    <mergeCell ref="M8:N8"/>
    <mergeCell ref="M7:N7"/>
    <mergeCell ref="M6:N6"/>
    <mergeCell ref="M5:N5"/>
    <mergeCell ref="M4:N4"/>
    <mergeCell ref="C83:C133"/>
    <mergeCell ref="C67:C81"/>
    <mergeCell ref="F10:G10"/>
    <mergeCell ref="F9:G9"/>
    <mergeCell ref="C12:C27"/>
    <mergeCell ref="C28:C66"/>
    <mergeCell ref="A10:C10"/>
    <mergeCell ref="A9:C9"/>
    <mergeCell ref="A1:G1"/>
    <mergeCell ref="B6:C6"/>
    <mergeCell ref="B5:C5"/>
    <mergeCell ref="B4:C4"/>
    <mergeCell ref="B3:C3"/>
    <mergeCell ref="F3:G8"/>
    <mergeCell ref="A8:B8"/>
  </mergeCells>
  <conditionalFormatting sqref="I12:I82">
    <cfRule type="cellIs" dxfId="22" priority="59" operator="equal">
      <formula>"X"</formula>
    </cfRule>
  </conditionalFormatting>
  <conditionalFormatting sqref="I11">
    <cfRule type="cellIs" dxfId="21" priority="58" operator="equal">
      <formula>"Highlighted Cells Exceed Safe Harbor"</formula>
    </cfRule>
  </conditionalFormatting>
  <conditionalFormatting sqref="H11">
    <cfRule type="cellIs" dxfId="20" priority="57" operator="equal">
      <formula>"Min &gt; Max for 1 or More Listed Drugs"</formula>
    </cfRule>
  </conditionalFormatting>
  <conditionalFormatting sqref="K2 A9">
    <cfRule type="cellIs" dxfId="19" priority="26" operator="equal">
      <formula>"Template Incomplete"</formula>
    </cfRule>
    <cfRule type="cellIs" dxfId="18" priority="35" operator="equal">
      <formula>"Exceeds Safe Harbor Guidelines"</formula>
    </cfRule>
    <cfRule type="cellIs" dxfId="17" priority="36" operator="equal">
      <formula>"Template Meets Safe Harbor Guidelines"</formula>
    </cfRule>
  </conditionalFormatting>
  <conditionalFormatting sqref="G28:G66">
    <cfRule type="cellIs" dxfId="16" priority="60" operator="greaterThan">
      <formula>$R$6</formula>
    </cfRule>
  </conditionalFormatting>
  <conditionalFormatting sqref="G12:G27">
    <cfRule type="cellIs" dxfId="15" priority="61" operator="greaterThan">
      <formula>$R$5</formula>
    </cfRule>
  </conditionalFormatting>
  <conditionalFormatting sqref="G67:G81">
    <cfRule type="cellIs" dxfId="14" priority="62" operator="greaterThan">
      <formula>$R$7</formula>
    </cfRule>
  </conditionalFormatting>
  <conditionalFormatting sqref="R82">
    <cfRule type="cellIs" dxfId="13" priority="63" operator="greaterThan">
      <formula>$O$8</formula>
    </cfRule>
  </conditionalFormatting>
  <conditionalFormatting sqref="J3:K3 A10">
    <cfRule type="cellIs" dxfId="12" priority="33" operator="equal">
      <formula>"Additional Drugs Listed"</formula>
    </cfRule>
  </conditionalFormatting>
  <conditionalFormatting sqref="G82">
    <cfRule type="cellIs" dxfId="11" priority="32" operator="greaterThan">
      <formula>$R$8</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82">
    <cfRule type="cellIs" dxfId="7" priority="19" operator="equal">
      <formula>"X"</formula>
    </cfRule>
  </conditionalFormatting>
  <conditionalFormatting sqref="A12:A13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82">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formula1>100</formula1>
    </dataValidation>
    <dataValidation type="whole" showInputMessage="1" showErrorMessage="1" promptTitle="HIOS Issuer ID" prompt="Enter the 5 digit HIOS ID assigned to the legal entity. " sqref="B4:C4">
      <formula1>0</formula1>
      <formula2>99999</formula2>
    </dataValidation>
    <dataValidation type="whole" showInputMessage="1" showErrorMessage="1" promptTitle="NAIC Company Code" prompt="Enter the 5 digit NAIC Company Code assigned to the legal entity." sqref="B5:C5">
      <formula1>0</formula1>
      <formula2>99999</formula2>
    </dataValidation>
    <dataValidation type="textLength" allowBlank="1" showInputMessage="1" showErrorMessage="1" promptTitle="NAIC Group Code" prompt="Enter the relevant 4 digit group code, if the legal entity is associated with a NAIC recognized group." sqref="B6:C6">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3">
      <formula1>0</formula1>
      <formula2>100</formula2>
    </dataValidation>
  </dataValidations>
  <pageMargins left="0.7" right="0.7" top="0.75" bottom="0.75" header="0.3" footer="0.3"/>
  <pageSetup scale="34" orientation="landscape" r:id="rId1"/>
  <rowBreaks count="4" manualBreakCount="4">
    <brk id="42" max="10" man="1"/>
    <brk id="82" max="10" man="1"/>
    <brk id="104" max="10" man="1"/>
    <brk id="127"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Waye, Ronald</cp:lastModifiedBy>
  <dcterms:created xsi:type="dcterms:W3CDTF">2016-01-29T14:40:23Z</dcterms:created>
  <dcterms:modified xsi:type="dcterms:W3CDTF">2019-06-13T17:24:20Z</dcterms:modified>
</cp:coreProperties>
</file>