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defaultThemeVersion="124226"/>
  <mc:AlternateContent xmlns:mc="http://schemas.openxmlformats.org/markup-compatibility/2006">
    <mc:Choice Requires="x15">
      <x15ac:absPath xmlns:x15ac="http://schemas.microsoft.com/office/spreadsheetml/2010/11/ac" url="I:\Identify Finder\"/>
    </mc:Choice>
  </mc:AlternateContent>
  <xr:revisionPtr revIDLastSave="0" documentId="8_{95880C33-ECCD-45DD-92E8-DDC6F6807D25}" xr6:coauthVersionLast="45" xr6:coauthVersionMax="45" xr10:uidLastSave="{00000000-0000-0000-0000-000000000000}"/>
  <workbookProtection workbookPassword="CD4C" lockStructure="1"/>
  <bookViews>
    <workbookView xWindow="-28920" yWindow="-120" windowWidth="29040" windowHeight="15840" activeTab="1" xr2:uid="{00000000-000D-0000-FFFF-FFFF00000000}"/>
  </bookViews>
  <sheets>
    <sheet name="Instructions" sheetId="4" r:id="rId1"/>
    <sheet name="HIV.AIDS Template" sheetId="3" r:id="rId2"/>
  </sheets>
  <definedNames>
    <definedName name="_GoBack" localSheetId="1">'HIV.AIDS Template'!$E$22</definedName>
    <definedName name="OLE_LINK1" localSheetId="1">'HIV.AIDS Template'!$E$12</definedName>
    <definedName name="_xlnm.Print_Area" localSheetId="1">'HIV.AIDS Template'!$A$1:$K$177</definedName>
    <definedName name="yesno">Instructions!$AO$3:$AO$4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0" i="3" l="1"/>
  <c r="H90" i="3"/>
  <c r="I89" i="3"/>
  <c r="H89" i="3"/>
  <c r="I88" i="3"/>
  <c r="H88" i="3"/>
  <c r="I87" i="3"/>
  <c r="H87" i="3"/>
  <c r="I86" i="3"/>
  <c r="H86" i="3"/>
  <c r="I85" i="3"/>
  <c r="H85" i="3"/>
  <c r="I84" i="3"/>
  <c r="H84" i="3"/>
  <c r="I83" i="3"/>
  <c r="H83" i="3"/>
  <c r="I82" i="3"/>
  <c r="H82" i="3"/>
  <c r="I81" i="3"/>
  <c r="H81" i="3"/>
  <c r="I80" i="3"/>
  <c r="H80" i="3"/>
  <c r="I79" i="3"/>
  <c r="H79" i="3"/>
  <c r="I78" i="3"/>
  <c r="H78" i="3"/>
  <c r="I77" i="3"/>
  <c r="H77" i="3"/>
  <c r="I76" i="3"/>
  <c r="H76" i="3"/>
  <c r="I74" i="3"/>
  <c r="H74" i="3"/>
  <c r="I73" i="3"/>
  <c r="H73" i="3"/>
  <c r="I72" i="3"/>
  <c r="H72" i="3"/>
  <c r="I71" i="3"/>
  <c r="H71" i="3"/>
  <c r="I70" i="3"/>
  <c r="H70" i="3"/>
  <c r="I69" i="3"/>
  <c r="H69" i="3"/>
  <c r="I68" i="3"/>
  <c r="H68" i="3"/>
  <c r="I67" i="3"/>
  <c r="H67" i="3"/>
  <c r="I66" i="3"/>
  <c r="H66" i="3"/>
  <c r="I65" i="3"/>
  <c r="H65" i="3"/>
  <c r="I64" i="3"/>
  <c r="H64" i="3"/>
  <c r="I63" i="3"/>
  <c r="H63" i="3"/>
  <c r="I62" i="3"/>
  <c r="H62" i="3"/>
  <c r="I61" i="3"/>
  <c r="H61" i="3"/>
  <c r="I60" i="3"/>
  <c r="H60" i="3"/>
  <c r="I59" i="3"/>
  <c r="H59" i="3"/>
  <c r="I58" i="3"/>
  <c r="H58" i="3"/>
  <c r="I57" i="3"/>
  <c r="H57" i="3"/>
  <c r="I56" i="3"/>
  <c r="H56" i="3"/>
  <c r="I55" i="3"/>
  <c r="H55" i="3"/>
  <c r="I54" i="3"/>
  <c r="H54" i="3"/>
  <c r="I53" i="3"/>
  <c r="H53" i="3"/>
  <c r="I52" i="3"/>
  <c r="H52" i="3"/>
  <c r="I51" i="3"/>
  <c r="H51" i="3"/>
  <c r="I50" i="3"/>
  <c r="H50" i="3"/>
  <c r="I49" i="3"/>
  <c r="H49" i="3"/>
  <c r="I48" i="3"/>
  <c r="H48" i="3"/>
  <c r="I47" i="3"/>
  <c r="H47" i="3"/>
  <c r="I46" i="3"/>
  <c r="H46" i="3"/>
  <c r="I45" i="3"/>
  <c r="H45" i="3"/>
  <c r="I44" i="3"/>
  <c r="H44" i="3"/>
  <c r="I43" i="3"/>
  <c r="H43" i="3"/>
  <c r="I42" i="3"/>
  <c r="H42" i="3"/>
  <c r="I41" i="3"/>
  <c r="H41" i="3"/>
  <c r="I40" i="3"/>
  <c r="H40" i="3"/>
  <c r="I39" i="3"/>
  <c r="H39" i="3"/>
  <c r="I38" i="3"/>
  <c r="H38" i="3"/>
  <c r="I37" i="3"/>
  <c r="H37" i="3"/>
  <c r="I36" i="3"/>
  <c r="H36" i="3"/>
  <c r="I35" i="3"/>
  <c r="H35" i="3"/>
  <c r="I34" i="3"/>
  <c r="H34" i="3"/>
  <c r="I33" i="3"/>
  <c r="H33" i="3"/>
  <c r="I31" i="3"/>
  <c r="H31" i="3"/>
  <c r="I30" i="3"/>
  <c r="H30" i="3"/>
  <c r="I29" i="3"/>
  <c r="H29" i="3"/>
  <c r="I28" i="3"/>
  <c r="H28" i="3"/>
  <c r="I27" i="3"/>
  <c r="H27" i="3"/>
  <c r="I26" i="3"/>
  <c r="H26" i="3"/>
  <c r="I25" i="3"/>
  <c r="H25" i="3"/>
  <c r="I24" i="3"/>
  <c r="H24" i="3"/>
  <c r="I23" i="3"/>
  <c r="H23" i="3"/>
  <c r="I22" i="3"/>
  <c r="H22" i="3"/>
  <c r="I21" i="3"/>
  <c r="H21" i="3"/>
  <c r="I20" i="3"/>
  <c r="H20" i="3"/>
  <c r="I19" i="3"/>
  <c r="H19" i="3"/>
  <c r="I18" i="3"/>
  <c r="H18" i="3"/>
  <c r="I17" i="3"/>
  <c r="H17" i="3"/>
  <c r="I16" i="3"/>
  <c r="H16" i="3"/>
  <c r="I15" i="3"/>
  <c r="H15" i="3"/>
  <c r="I14" i="3"/>
  <c r="H14" i="3"/>
  <c r="I13" i="3"/>
  <c r="H13" i="3"/>
  <c r="F3" i="3"/>
  <c r="B37" i="3"/>
  <c r="B38" i="3"/>
  <c r="B40" i="3"/>
  <c r="B42" i="3"/>
  <c r="B43" i="3"/>
  <c r="B44" i="3"/>
  <c r="B46" i="3"/>
  <c r="B47" i="3"/>
  <c r="B48" i="3"/>
  <c r="B51" i="3"/>
  <c r="B52" i="3"/>
  <c r="B53" i="3"/>
  <c r="B56" i="3"/>
  <c r="B57" i="3"/>
  <c r="B59" i="3"/>
  <c r="B60" i="3"/>
  <c r="B75" i="3"/>
  <c r="B76" i="3"/>
  <c r="B89" i="3"/>
  <c r="B16" i="3"/>
  <c r="B19" i="3"/>
  <c r="B20" i="3"/>
  <c r="B22" i="3"/>
  <c r="B32" i="3"/>
  <c r="B91" i="3"/>
  <c r="B14" i="3"/>
  <c r="B12" i="3"/>
  <c r="J4" i="3"/>
  <c r="A9" i="3"/>
  <c r="J5" i="3"/>
  <c r="J3" i="3"/>
  <c r="I12" i="3"/>
  <c r="I32" i="3"/>
  <c r="I75" i="3"/>
  <c r="I91" i="3"/>
  <c r="H32" i="3"/>
  <c r="H75" i="3"/>
  <c r="H91" i="3"/>
  <c r="H12" i="3"/>
  <c r="J6" i="3"/>
  <c r="I11" i="3"/>
  <c r="J1" i="3"/>
  <c r="H11" i="3"/>
</calcChain>
</file>

<file path=xl/sharedStrings.xml><?xml version="1.0" encoding="utf-8"?>
<sst xmlns="http://schemas.openxmlformats.org/spreadsheetml/2006/main" count="122" uniqueCount="121">
  <si>
    <t>Company Name:</t>
  </si>
  <si>
    <t>NAIC Company Code:</t>
  </si>
  <si>
    <t>NAIC Group Code:</t>
  </si>
  <si>
    <t>HIOS Issuer ID:</t>
  </si>
  <si>
    <t xml:space="preserve">Drug Name and Dosage </t>
  </si>
  <si>
    <t>Platinum</t>
  </si>
  <si>
    <t>Gold</t>
  </si>
  <si>
    <t>Silver</t>
  </si>
  <si>
    <t>Lowest</t>
  </si>
  <si>
    <t>Preferred</t>
  </si>
  <si>
    <t>Standard</t>
  </si>
  <si>
    <t>Specialty</t>
  </si>
  <si>
    <t>Tiers</t>
  </si>
  <si>
    <t>Yes</t>
  </si>
  <si>
    <t>No</t>
  </si>
  <si>
    <t>Have you completely read the instructions below?</t>
  </si>
  <si>
    <t>Additional HIV/AIDS treatment drugs not included above (Optional, if available).</t>
  </si>
  <si>
    <t>Notes Section (Optional):</t>
  </si>
  <si>
    <t>Maximum Cost-Share</t>
  </si>
  <si>
    <t>Minimum Cost-Share</t>
  </si>
  <si>
    <t>Notes:</t>
  </si>
  <si>
    <t>Validations</t>
  </si>
  <si>
    <t>Analyst Tools</t>
  </si>
  <si>
    <r>
      <t xml:space="preserve">Lowest Generic Tier
</t>
    </r>
    <r>
      <rPr>
        <sz val="10"/>
        <color theme="1"/>
        <rFont val="Times New Roman"/>
        <family val="1"/>
      </rPr>
      <t>$40 Maximum Cost-Sharing</t>
    </r>
  </si>
  <si>
    <r>
      <t xml:space="preserve">Preferred Brand
</t>
    </r>
    <r>
      <rPr>
        <sz val="10"/>
        <color theme="1"/>
        <rFont val="Times New Roman"/>
        <family val="1"/>
      </rPr>
      <t>$70 Maximum Cost-Sharing</t>
    </r>
  </si>
  <si>
    <r>
      <t xml:space="preserve">Specialty Drugs
</t>
    </r>
    <r>
      <rPr>
        <sz val="10"/>
        <color theme="1"/>
        <rFont val="Times New Roman"/>
        <family val="1"/>
      </rPr>
      <t>$200 Maximum Cost-Sharing</t>
    </r>
  </si>
  <si>
    <t>Florida Office of Insurance Regulation</t>
  </si>
  <si>
    <t>HIV/AIDS Safe Harbor Template Instructions</t>
  </si>
  <si>
    <t>1.  Please ensure that the company information at the top left corner of the template is completed accurately.</t>
  </si>
  <si>
    <t xml:space="preserve">4.  Please only input zero values for maximum cost-sharing on drugs if the amount a policy holder would have to pay to receive the drug is actually zero dollars (deductibles not included).  A zero value entry should not be used to indicate a drug is not available.  If a drug is not available in any of your plans, please leave the cost-sharing blank for that drug and include any relevant notes in the spaces provided.  </t>
  </si>
  <si>
    <r>
      <rPr>
        <b/>
        <i/>
        <u/>
        <sz val="11"/>
        <rFont val="Times New Roman"/>
        <family val="1"/>
      </rPr>
      <t>Sections 627.429 and 641.3007, F.S.</t>
    </r>
    <r>
      <rPr>
        <sz val="11"/>
        <rFont val="Times New Roman"/>
        <family val="1"/>
      </rPr>
      <t>, specifically prohibit limiting coverage for individuals with HIV or a specific medical condition resulting from HIV such as AIDS. Designing benefits or tiered formularies that limit access to drug regimens for HIV or AIDS violates these statutes.</t>
    </r>
  </si>
  <si>
    <t>Steps for proper completion:</t>
  </si>
  <si>
    <r>
      <t xml:space="preserve">Cost-Sharing Range
</t>
    </r>
    <r>
      <rPr>
        <sz val="9"/>
        <color theme="1"/>
        <rFont val="Times New Roman"/>
        <family val="1"/>
      </rPr>
      <t>(After Any Deductible)</t>
    </r>
  </si>
  <si>
    <t>Compliance with the safe harbor guidelines is not mandatory. However, the Office is prohibited from certifying a plan to be included on the Federal Health Insurance Marketplace if the Office knows that the plan employs a drug formulary discriminatory in benefit design, benefit implementation or medical management techniques. Additionally, the Office will disapprove any plan it finds violates Sections 627.429, 641.3007, or 641.31(3)(c)6., Florida Statutes.</t>
  </si>
  <si>
    <r>
      <t xml:space="preserve">Non-Preferred Brand
</t>
    </r>
    <r>
      <rPr>
        <sz val="9"/>
        <color theme="1"/>
        <rFont val="Times New Roman"/>
        <family val="1"/>
      </rPr>
      <t>$150 Maximum Cost-Sharing</t>
    </r>
  </si>
  <si>
    <t>View 2022 Safe Harbor Guidelines</t>
  </si>
  <si>
    <t>Florida HIV/AIDS Drug Template for the 2022 Plan Year</t>
  </si>
  <si>
    <t>Click here to view the 2022 Safe Harbor Guidelines</t>
  </si>
  <si>
    <r>
      <t>·</t>
    </r>
    <r>
      <rPr>
        <sz val="7"/>
        <rFont val="Times New Roman"/>
        <family val="1"/>
      </rPr>
      <t xml:space="preserve">         </t>
    </r>
    <r>
      <rPr>
        <sz val="11"/>
        <rFont val="Calibri"/>
        <family val="2"/>
        <scheme val="minor"/>
      </rPr>
      <t>FUZEON (enfuvirtide 90 mg injectable solution)</t>
    </r>
  </si>
  <si>
    <r>
      <t>·</t>
    </r>
    <r>
      <rPr>
        <sz val="7"/>
        <color theme="1"/>
        <rFont val="Times New Roman"/>
        <family val="1"/>
      </rPr>
      <t xml:space="preserve">         </t>
    </r>
    <r>
      <rPr>
        <sz val="11"/>
        <color theme="1"/>
        <rFont val="Calibri"/>
        <family val="2"/>
        <scheme val="minor"/>
      </rPr>
      <t>abacavir (20 mg/mL oral solution, 300 mg oral tablet)</t>
    </r>
  </si>
  <si>
    <r>
      <t>·</t>
    </r>
    <r>
      <rPr>
        <sz val="7"/>
        <color theme="1"/>
        <rFont val="Times New Roman"/>
        <family val="1"/>
      </rPr>
      <t xml:space="preserve">         </t>
    </r>
    <r>
      <rPr>
        <sz val="11"/>
        <color theme="1"/>
        <rFont val="Calibri"/>
        <family val="2"/>
        <scheme val="minor"/>
      </rPr>
      <t>abacavir/lamivudine (600 mg/300 mg oral tablet)</t>
    </r>
  </si>
  <si>
    <r>
      <t>·</t>
    </r>
    <r>
      <rPr>
        <sz val="7"/>
        <color theme="1"/>
        <rFont val="Times New Roman"/>
        <family val="1"/>
      </rPr>
      <t xml:space="preserve">         </t>
    </r>
    <r>
      <rPr>
        <sz val="11"/>
        <color theme="1"/>
        <rFont val="Calibri"/>
        <family val="2"/>
        <scheme val="minor"/>
      </rPr>
      <t>abacavir/lamivudine/zidovudine (300 mg/150 mg/300 mg oral tablet)</t>
    </r>
  </si>
  <si>
    <r>
      <t>·</t>
    </r>
    <r>
      <rPr>
        <sz val="7"/>
        <color theme="1"/>
        <rFont val="Times New Roman"/>
        <family val="1"/>
      </rPr>
      <t xml:space="preserve">         </t>
    </r>
    <r>
      <rPr>
        <sz val="11"/>
        <color theme="1"/>
        <rFont val="Calibri"/>
        <family val="2"/>
        <scheme val="minor"/>
      </rPr>
      <t>atazanavir (150 mg, 200 mg, 300 mg oral capsule)</t>
    </r>
  </si>
  <si>
    <r>
      <t>·</t>
    </r>
    <r>
      <rPr>
        <sz val="7"/>
        <color theme="1"/>
        <rFont val="Times New Roman"/>
        <family val="1"/>
      </rPr>
      <t xml:space="preserve">         </t>
    </r>
    <r>
      <rPr>
        <sz val="11"/>
        <color theme="1"/>
        <rFont val="Calibri"/>
        <family val="2"/>
        <scheme val="minor"/>
      </rPr>
      <t xml:space="preserve">didanosine (125 mg, 200 mg, 250 mg, 400 mg delayed release oral capsule) </t>
    </r>
  </si>
  <si>
    <r>
      <t>·</t>
    </r>
    <r>
      <rPr>
        <sz val="7"/>
        <color theme="1"/>
        <rFont val="Times New Roman"/>
        <family val="1"/>
      </rPr>
      <t xml:space="preserve">         </t>
    </r>
    <r>
      <rPr>
        <sz val="11"/>
        <color theme="1"/>
        <rFont val="Calibri"/>
        <family val="2"/>
        <scheme val="minor"/>
      </rPr>
      <t>efavirenz (50 mg, 200 mg oral capsule, 600 mg oral tablet)</t>
    </r>
  </si>
  <si>
    <r>
      <t>·</t>
    </r>
    <r>
      <rPr>
        <sz val="7"/>
        <color theme="1"/>
        <rFont val="Times New Roman"/>
        <family val="1"/>
      </rPr>
      <t xml:space="preserve">         </t>
    </r>
    <r>
      <rPr>
        <sz val="11"/>
        <color theme="1"/>
        <rFont val="Calibri"/>
        <family val="2"/>
        <scheme val="minor"/>
      </rPr>
      <t>efavirenz/emtricitabine/tenofovir disoproxil fumarate (600 mg/200 mg/300 mg oral tablet)</t>
    </r>
  </si>
  <si>
    <r>
      <t>·</t>
    </r>
    <r>
      <rPr>
        <sz val="7"/>
        <color theme="1"/>
        <rFont val="Times New Roman"/>
        <family val="1"/>
      </rPr>
      <t xml:space="preserve">         </t>
    </r>
    <r>
      <rPr>
        <sz val="11"/>
        <color theme="1"/>
        <rFont val="Calibri"/>
        <family val="2"/>
        <scheme val="minor"/>
      </rPr>
      <t>efavirenz/lamivudine/tenofovir disoproxil fumarate (400 mg/300 mg/300 mg, 600 mg/300 mg/300 mg oral tablet)</t>
    </r>
  </si>
  <si>
    <r>
      <t>·</t>
    </r>
    <r>
      <rPr>
        <sz val="7"/>
        <color theme="1"/>
        <rFont val="Times New Roman"/>
        <family val="1"/>
      </rPr>
      <t xml:space="preserve">         </t>
    </r>
    <r>
      <rPr>
        <sz val="11"/>
        <color theme="1"/>
        <rFont val="Calibri"/>
        <family val="2"/>
        <scheme val="minor"/>
      </rPr>
      <t>emtricitabine (200 mg oral capsule)</t>
    </r>
  </si>
  <si>
    <r>
      <t>·</t>
    </r>
    <r>
      <rPr>
        <sz val="7"/>
        <color theme="1"/>
        <rFont val="Times New Roman"/>
        <family val="1"/>
      </rPr>
      <t xml:space="preserve">         </t>
    </r>
    <r>
      <rPr>
        <sz val="11"/>
        <color theme="1"/>
        <rFont val="Calibri"/>
        <family val="2"/>
        <scheme val="minor"/>
      </rPr>
      <t>emtricitabine/tenofovir disoproxil fumarate (100 mg/150 mg, 133 mg/200 mg, 167 mg/250 mg, 200 mg/300  mg oral tablet)</t>
    </r>
  </si>
  <si>
    <r>
      <t>·</t>
    </r>
    <r>
      <rPr>
        <sz val="7"/>
        <color theme="1"/>
        <rFont val="Times New Roman"/>
        <family val="1"/>
      </rPr>
      <t xml:space="preserve">         </t>
    </r>
    <r>
      <rPr>
        <sz val="11"/>
        <color theme="1"/>
        <rFont val="Calibri"/>
        <family val="2"/>
        <scheme val="minor"/>
      </rPr>
      <t>fosamprenavir (700 mg oral tablet)</t>
    </r>
  </si>
  <si>
    <r>
      <t>·</t>
    </r>
    <r>
      <rPr>
        <sz val="7"/>
        <color theme="1"/>
        <rFont val="Times New Roman"/>
        <family val="1"/>
      </rPr>
      <t xml:space="preserve">         </t>
    </r>
    <r>
      <rPr>
        <sz val="11"/>
        <color theme="1"/>
        <rFont val="Calibri"/>
        <family val="2"/>
        <scheme val="minor"/>
      </rPr>
      <t xml:space="preserve">lamivudine (10 mg/mL oral solution, 150 mg, 300 mg oral tablet) </t>
    </r>
  </si>
  <si>
    <r>
      <t>·</t>
    </r>
    <r>
      <rPr>
        <sz val="7"/>
        <color theme="1"/>
        <rFont val="Times New Roman"/>
        <family val="1"/>
      </rPr>
      <t xml:space="preserve">         </t>
    </r>
    <r>
      <rPr>
        <sz val="11"/>
        <color theme="1"/>
        <rFont val="Calibri"/>
        <family val="2"/>
        <scheme val="minor"/>
      </rPr>
      <t>lamivudine/zidovudine (150 mg/300 mg oral tablet)</t>
    </r>
  </si>
  <si>
    <r>
      <t>·</t>
    </r>
    <r>
      <rPr>
        <sz val="7"/>
        <color theme="1"/>
        <rFont val="Times New Roman"/>
        <family val="1"/>
      </rPr>
      <t xml:space="preserve">         </t>
    </r>
    <r>
      <rPr>
        <sz val="11"/>
        <color theme="1"/>
        <rFont val="Calibri"/>
        <family val="2"/>
        <scheme val="minor"/>
      </rPr>
      <t>lopinavir/ritonavir (80 mg/20 mg/mL oral solution)</t>
    </r>
  </si>
  <si>
    <r>
      <t>·</t>
    </r>
    <r>
      <rPr>
        <sz val="7"/>
        <color theme="1"/>
        <rFont val="Times New Roman"/>
        <family val="1"/>
      </rPr>
      <t xml:space="preserve">         </t>
    </r>
    <r>
      <rPr>
        <sz val="11"/>
        <color theme="1"/>
        <rFont val="Calibri"/>
        <family val="2"/>
        <scheme val="minor"/>
      </rPr>
      <t xml:space="preserve">nevirapine (10 mg/mL oral solution, 200 mg oral tablet) </t>
    </r>
  </si>
  <si>
    <r>
      <t>·</t>
    </r>
    <r>
      <rPr>
        <sz val="7"/>
        <color theme="1"/>
        <rFont val="Times New Roman"/>
        <family val="1"/>
      </rPr>
      <t xml:space="preserve">         </t>
    </r>
    <r>
      <rPr>
        <sz val="11"/>
        <color theme="1"/>
        <rFont val="Calibri"/>
        <family val="2"/>
        <scheme val="minor"/>
      </rPr>
      <t>nevirapine ER (100 mg, 400 mg extended release oral tablet)</t>
    </r>
  </si>
  <si>
    <r>
      <t>·</t>
    </r>
    <r>
      <rPr>
        <sz val="7"/>
        <color theme="1"/>
        <rFont val="Times New Roman"/>
        <family val="1"/>
      </rPr>
      <t xml:space="preserve">         </t>
    </r>
    <r>
      <rPr>
        <sz val="11"/>
        <color theme="1"/>
        <rFont val="Calibri"/>
        <family val="2"/>
        <scheme val="minor"/>
      </rPr>
      <t>ritonavir (100 mg oral tablet)</t>
    </r>
  </si>
  <si>
    <r>
      <t>·</t>
    </r>
    <r>
      <rPr>
        <sz val="7"/>
        <color theme="1"/>
        <rFont val="Times New Roman"/>
        <family val="1"/>
      </rPr>
      <t xml:space="preserve">         </t>
    </r>
    <r>
      <rPr>
        <sz val="11"/>
        <color theme="1"/>
        <rFont val="Calibri"/>
        <family val="2"/>
        <scheme val="minor"/>
      </rPr>
      <t>stavudine (15 mg, 20 mg, 30 mg, 40 mg oral capsule)</t>
    </r>
  </si>
  <si>
    <r>
      <t>·</t>
    </r>
    <r>
      <rPr>
        <sz val="7"/>
        <color theme="1"/>
        <rFont val="Times New Roman"/>
        <family val="1"/>
      </rPr>
      <t xml:space="preserve">         </t>
    </r>
    <r>
      <rPr>
        <sz val="11"/>
        <color theme="1"/>
        <rFont val="Calibri"/>
        <family val="2"/>
        <scheme val="minor"/>
      </rPr>
      <t>tenofovir disoproxil fumarate (300 mg oral tablet)</t>
    </r>
  </si>
  <si>
    <r>
      <t>·</t>
    </r>
    <r>
      <rPr>
        <sz val="7"/>
        <color theme="1"/>
        <rFont val="Times New Roman"/>
        <family val="1"/>
      </rPr>
      <t xml:space="preserve">         </t>
    </r>
    <r>
      <rPr>
        <sz val="11"/>
        <color theme="1"/>
        <rFont val="Calibri"/>
        <family val="2"/>
        <scheme val="minor"/>
      </rPr>
      <t>zidovudine (10 mg/ml oral syrup, 100 mg oral capsule, 300 mg oral tablet)</t>
    </r>
  </si>
  <si>
    <r>
      <t>·</t>
    </r>
    <r>
      <rPr>
        <sz val="7"/>
        <color theme="1"/>
        <rFont val="Times New Roman"/>
        <family val="1"/>
      </rPr>
      <t xml:space="preserve">         </t>
    </r>
    <r>
      <rPr>
        <sz val="11"/>
        <color theme="1"/>
        <rFont val="Calibri"/>
        <family val="2"/>
        <scheme val="minor"/>
      </rPr>
      <t>APTIVUS (tipranavir 100 mg/mL oral solution, 250 mg oral capsule)</t>
    </r>
  </si>
  <si>
    <r>
      <t>·</t>
    </r>
    <r>
      <rPr>
        <sz val="7"/>
        <color theme="1"/>
        <rFont val="Times New Roman"/>
        <family val="1"/>
      </rPr>
      <t xml:space="preserve">         </t>
    </r>
    <r>
      <rPr>
        <sz val="11"/>
        <color theme="1"/>
        <rFont val="Calibri"/>
        <family val="2"/>
        <scheme val="minor"/>
      </rPr>
      <t>ATRIPLA (efavirenz/emtricitabine/tenofovir disoproxil fumarate 600 mg/200 mg/300 mg oral tablet)</t>
    </r>
  </si>
  <si>
    <r>
      <t>·</t>
    </r>
    <r>
      <rPr>
        <sz val="7"/>
        <color theme="1"/>
        <rFont val="Times New Roman"/>
        <family val="1"/>
      </rPr>
      <t xml:space="preserve">         </t>
    </r>
    <r>
      <rPr>
        <sz val="11"/>
        <color theme="1"/>
        <rFont val="Calibri"/>
        <family val="2"/>
        <scheme val="minor"/>
      </rPr>
      <t>BIKTARVY (bictegravir/emtricitabine/tenofovir alafenamide 50 mg/200 mg/25 mg oral tablet)</t>
    </r>
  </si>
  <si>
    <r>
      <t>·</t>
    </r>
    <r>
      <rPr>
        <sz val="7"/>
        <color theme="1"/>
        <rFont val="Times New Roman"/>
        <family val="1"/>
      </rPr>
      <t xml:space="preserve">         </t>
    </r>
    <r>
      <rPr>
        <sz val="11"/>
        <color theme="1"/>
        <rFont val="Calibri"/>
        <family val="2"/>
        <scheme val="minor"/>
      </rPr>
      <t>CIMDUO (lamivudine/tenofovir disoproxil fumarate 300 mg/300 mg oral tablet)</t>
    </r>
  </si>
  <si>
    <r>
      <t>·</t>
    </r>
    <r>
      <rPr>
        <sz val="7"/>
        <color theme="1"/>
        <rFont val="Times New Roman"/>
        <family val="1"/>
      </rPr>
      <t xml:space="preserve">         </t>
    </r>
    <r>
      <rPr>
        <sz val="11"/>
        <color theme="1"/>
        <rFont val="Calibri"/>
        <family val="2"/>
        <scheme val="minor"/>
      </rPr>
      <t>COMPLERA (emtricitabine/rilpivirine/tenofovir disoproxil fumarate 200 mg/25 mg/300 mg oral tablet)</t>
    </r>
  </si>
  <si>
    <r>
      <t>·</t>
    </r>
    <r>
      <rPr>
        <sz val="7"/>
        <color theme="1"/>
        <rFont val="Times New Roman"/>
        <family val="1"/>
      </rPr>
      <t xml:space="preserve">         </t>
    </r>
    <r>
      <rPr>
        <sz val="11"/>
        <color theme="1"/>
        <rFont val="Calibri"/>
        <family val="2"/>
        <scheme val="minor"/>
      </rPr>
      <t>CRIXIVAN (indinavir 200 mg, 400 mg oral capsule)</t>
    </r>
  </si>
  <si>
    <r>
      <t>·</t>
    </r>
    <r>
      <rPr>
        <sz val="7"/>
        <color theme="1"/>
        <rFont val="Times New Roman"/>
        <family val="1"/>
      </rPr>
      <t xml:space="preserve">         </t>
    </r>
    <r>
      <rPr>
        <sz val="11"/>
        <color theme="1"/>
        <rFont val="Calibri"/>
        <family val="2"/>
        <scheme val="minor"/>
      </rPr>
      <t>DELSTRIGO (doravirine/​lamivudine/​tenofovir disoproxil fumarate 100 mg/300 mg/300 mg oral tablet)</t>
    </r>
  </si>
  <si>
    <r>
      <t>·</t>
    </r>
    <r>
      <rPr>
        <sz val="7"/>
        <color theme="1"/>
        <rFont val="Times New Roman"/>
        <family val="1"/>
      </rPr>
      <t xml:space="preserve">         </t>
    </r>
    <r>
      <rPr>
        <sz val="11"/>
        <color theme="1"/>
        <rFont val="Calibri"/>
        <family val="2"/>
        <scheme val="minor"/>
      </rPr>
      <t>DESCOVY (emtricitabine/tenofovir alafenamide 200 mg/25 mg oral tablet)</t>
    </r>
  </si>
  <si>
    <r>
      <t>·</t>
    </r>
    <r>
      <rPr>
        <sz val="7"/>
        <color theme="1"/>
        <rFont val="Times New Roman"/>
        <family val="1"/>
      </rPr>
      <t xml:space="preserve">         </t>
    </r>
    <r>
      <rPr>
        <sz val="11"/>
        <color theme="1"/>
        <rFont val="Calibri"/>
        <family val="2"/>
        <scheme val="minor"/>
      </rPr>
      <t>DOVATO (dolutegravir/lamivudine 50 mg/300 mg oral tablet)</t>
    </r>
  </si>
  <si>
    <r>
      <t>·</t>
    </r>
    <r>
      <rPr>
        <sz val="7"/>
        <color theme="1"/>
        <rFont val="Times New Roman"/>
        <family val="1"/>
      </rPr>
      <t xml:space="preserve">         </t>
    </r>
    <r>
      <rPr>
        <sz val="11"/>
        <color theme="1"/>
        <rFont val="Calibri"/>
        <family val="2"/>
        <scheme val="minor"/>
      </rPr>
      <t>EDURANT (rilpivirine 25 mg oral tablet)</t>
    </r>
  </si>
  <si>
    <r>
      <t>·</t>
    </r>
    <r>
      <rPr>
        <sz val="7"/>
        <color theme="1"/>
        <rFont val="Times New Roman"/>
        <family val="1"/>
      </rPr>
      <t xml:space="preserve">         </t>
    </r>
    <r>
      <rPr>
        <sz val="11"/>
        <color theme="1"/>
        <rFont val="Calibri"/>
        <family val="2"/>
        <scheme val="minor"/>
      </rPr>
      <t>EMTRIVA (emtricitabine 10 mg/mL oral solution, 200 mg oral capsule)</t>
    </r>
  </si>
  <si>
    <r>
      <t>·</t>
    </r>
    <r>
      <rPr>
        <sz val="7"/>
        <color theme="1"/>
        <rFont val="Times New Roman"/>
        <family val="1"/>
      </rPr>
      <t xml:space="preserve">         </t>
    </r>
    <r>
      <rPr>
        <sz val="11"/>
        <color theme="1"/>
        <rFont val="Calibri"/>
        <family val="2"/>
        <scheme val="minor"/>
      </rPr>
      <t>EVOTAZ (atazanavir/cobicistat 300 mg/150 mg oral tablet)</t>
    </r>
  </si>
  <si>
    <r>
      <t>·</t>
    </r>
    <r>
      <rPr>
        <sz val="7"/>
        <color theme="1"/>
        <rFont val="Times New Roman"/>
        <family val="1"/>
      </rPr>
      <t xml:space="preserve">         </t>
    </r>
    <r>
      <rPr>
        <sz val="11"/>
        <color theme="1"/>
        <rFont val="Calibri"/>
        <family val="2"/>
        <scheme val="minor"/>
      </rPr>
      <t>GENVOYA (elvitegravir/cobicistat/emtricitabine/tenofovir alafenamide 150 mg/150 mg/200 mg/10 mg oral tablet)</t>
    </r>
  </si>
  <si>
    <r>
      <t>·</t>
    </r>
    <r>
      <rPr>
        <sz val="7"/>
        <color theme="1"/>
        <rFont val="Times New Roman"/>
        <family val="1"/>
      </rPr>
      <t xml:space="preserve">         </t>
    </r>
    <r>
      <rPr>
        <sz val="11"/>
        <color theme="1"/>
        <rFont val="Calibri"/>
        <family val="2"/>
        <scheme val="minor"/>
      </rPr>
      <t>INTELENCE (etravirine 25 mg, 100 mg and 200 mg oral tablet)</t>
    </r>
  </si>
  <si>
    <r>
      <t>·</t>
    </r>
    <r>
      <rPr>
        <sz val="7"/>
        <color theme="1"/>
        <rFont val="Times New Roman"/>
        <family val="1"/>
      </rPr>
      <t xml:space="preserve">         </t>
    </r>
    <r>
      <rPr>
        <sz val="11"/>
        <color theme="1"/>
        <rFont val="Calibri"/>
        <family val="2"/>
        <scheme val="minor"/>
      </rPr>
      <t>INVIRASE (saquinavir mesylate 500 mg oral tablet)</t>
    </r>
  </si>
  <si>
    <r>
      <t>·</t>
    </r>
    <r>
      <rPr>
        <sz val="7"/>
        <color theme="1"/>
        <rFont val="Times New Roman"/>
        <family val="1"/>
      </rPr>
      <t xml:space="preserve">         </t>
    </r>
    <r>
      <rPr>
        <sz val="11"/>
        <color theme="1"/>
        <rFont val="Calibri"/>
        <family val="2"/>
        <scheme val="minor"/>
      </rPr>
      <t>ISENTRESS (raltegravir 25 mg, 100 mg chewable tablet, 400 mg oral tablet, 100 mg oral packet)</t>
    </r>
  </si>
  <si>
    <r>
      <t>·</t>
    </r>
    <r>
      <rPr>
        <sz val="7"/>
        <color theme="1"/>
        <rFont val="Times New Roman"/>
        <family val="1"/>
      </rPr>
      <t xml:space="preserve">         </t>
    </r>
    <r>
      <rPr>
        <sz val="11"/>
        <color theme="1"/>
        <rFont val="Calibri"/>
        <family val="2"/>
        <scheme val="minor"/>
      </rPr>
      <t>ISENTRESS HD (raltegravir 600 mg oral tablet)</t>
    </r>
  </si>
  <si>
    <r>
      <t>·</t>
    </r>
    <r>
      <rPr>
        <sz val="7"/>
        <color theme="1"/>
        <rFont val="Times New Roman"/>
        <family val="1"/>
      </rPr>
      <t xml:space="preserve">         </t>
    </r>
    <r>
      <rPr>
        <sz val="11"/>
        <color theme="1"/>
        <rFont val="Calibri"/>
        <family val="2"/>
        <scheme val="minor"/>
      </rPr>
      <t>JULUCA (dolutegravir/rilpivirine 50 mg/25 mg oral tablet)</t>
    </r>
  </si>
  <si>
    <r>
      <t>·</t>
    </r>
    <r>
      <rPr>
        <sz val="7"/>
        <color theme="1"/>
        <rFont val="Times New Roman"/>
        <family val="1"/>
      </rPr>
      <t xml:space="preserve">         </t>
    </r>
    <r>
      <rPr>
        <sz val="11"/>
        <color theme="1"/>
        <rFont val="Calibri"/>
        <family val="2"/>
        <scheme val="minor"/>
      </rPr>
      <t>KALETRA (lopinavir/ritonavir 100 mg/25 mg, 200 mg/50 mg oral tablet)</t>
    </r>
  </si>
  <si>
    <r>
      <t>·</t>
    </r>
    <r>
      <rPr>
        <sz val="7"/>
        <color theme="1"/>
        <rFont val="Times New Roman"/>
        <family val="1"/>
      </rPr>
      <t xml:space="preserve">         </t>
    </r>
    <r>
      <rPr>
        <sz val="11"/>
        <color theme="1"/>
        <rFont val="Calibri"/>
        <family val="2"/>
        <scheme val="minor"/>
      </rPr>
      <t>LEXIVA (fosamprenavir 50 mg/mL oral suspension)</t>
    </r>
  </si>
  <si>
    <r>
      <t>·</t>
    </r>
    <r>
      <rPr>
        <sz val="7"/>
        <color theme="1"/>
        <rFont val="Times New Roman"/>
        <family val="1"/>
      </rPr>
      <t xml:space="preserve">         </t>
    </r>
    <r>
      <rPr>
        <sz val="11"/>
        <color theme="1"/>
        <rFont val="Calibri"/>
        <family val="2"/>
        <scheme val="minor"/>
      </rPr>
      <t>NORVIR (ritonavir 80 mg/mL oral solution, 100 mg oral packet)</t>
    </r>
  </si>
  <si>
    <r>
      <t>·</t>
    </r>
    <r>
      <rPr>
        <sz val="7"/>
        <color theme="1"/>
        <rFont val="Times New Roman"/>
        <family val="1"/>
      </rPr>
      <t xml:space="preserve">         </t>
    </r>
    <r>
      <rPr>
        <sz val="11"/>
        <color theme="1"/>
        <rFont val="Calibri"/>
        <family val="2"/>
        <scheme val="minor"/>
      </rPr>
      <t>ODEFSEY (emtricitabine/rilpivirine/tenofovir alafenamide 200 mg/25 mg/25 mg oral tablet)</t>
    </r>
  </si>
  <si>
    <r>
      <t>·</t>
    </r>
    <r>
      <rPr>
        <sz val="7"/>
        <color theme="1"/>
        <rFont val="Times New Roman"/>
        <family val="1"/>
      </rPr>
      <t xml:space="preserve">         </t>
    </r>
    <r>
      <rPr>
        <sz val="11"/>
        <color theme="1"/>
        <rFont val="Calibri"/>
        <family val="2"/>
        <scheme val="minor"/>
      </rPr>
      <t>PIFELTRO (doravirine 100 mg oral tablet)</t>
    </r>
  </si>
  <si>
    <r>
      <t>·</t>
    </r>
    <r>
      <rPr>
        <sz val="7"/>
        <color theme="1"/>
        <rFont val="Times New Roman"/>
        <family val="1"/>
      </rPr>
      <t xml:space="preserve">         </t>
    </r>
    <r>
      <rPr>
        <sz val="11"/>
        <color theme="1"/>
        <rFont val="Calibri"/>
        <family val="2"/>
        <scheme val="minor"/>
      </rPr>
      <t>PREZCOBIX (darunavir/cobicistat 800 mg/150 mg oral tablet)</t>
    </r>
  </si>
  <si>
    <r>
      <t>·</t>
    </r>
    <r>
      <rPr>
        <sz val="7"/>
        <color theme="1"/>
        <rFont val="Times New Roman"/>
        <family val="1"/>
      </rPr>
      <t xml:space="preserve">         </t>
    </r>
    <r>
      <rPr>
        <sz val="11"/>
        <color theme="1"/>
        <rFont val="Calibri"/>
        <family val="2"/>
        <scheme val="minor"/>
      </rPr>
      <t>PREZISTA (darunavir 100 mg/mL oral suspension, 75 mg, 150 mg, 600 mg, 800 mg oral tablet)</t>
    </r>
  </si>
  <si>
    <r>
      <t>·</t>
    </r>
    <r>
      <rPr>
        <sz val="7"/>
        <color theme="1"/>
        <rFont val="Times New Roman"/>
        <family val="1"/>
      </rPr>
      <t xml:space="preserve">         </t>
    </r>
    <r>
      <rPr>
        <sz val="11"/>
        <color theme="1"/>
        <rFont val="Calibri"/>
        <family val="2"/>
        <scheme val="minor"/>
      </rPr>
      <t>RESCRIPTOR (delavirdine  200 mg oral tablet)</t>
    </r>
  </si>
  <si>
    <r>
      <t>·</t>
    </r>
    <r>
      <rPr>
        <sz val="7"/>
        <color theme="1"/>
        <rFont val="Times New Roman"/>
        <family val="1"/>
      </rPr>
      <t xml:space="preserve">         </t>
    </r>
    <r>
      <rPr>
        <sz val="11"/>
        <color theme="1"/>
        <rFont val="Calibri"/>
        <family val="2"/>
        <scheme val="minor"/>
      </rPr>
      <t>REYATAZ (atazanavir 50 mg oral powder packet)</t>
    </r>
  </si>
  <si>
    <r>
      <t>·</t>
    </r>
    <r>
      <rPr>
        <sz val="7"/>
        <color theme="1"/>
        <rFont val="Times New Roman"/>
        <family val="1"/>
      </rPr>
      <t xml:space="preserve">         </t>
    </r>
    <r>
      <rPr>
        <sz val="11"/>
        <color theme="1"/>
        <rFont val="Calibri"/>
        <family val="2"/>
        <scheme val="minor"/>
      </rPr>
      <t>RUKOBIA ER (fostemsavir tromethamine 600 mg extended release oral tablet)</t>
    </r>
  </si>
  <si>
    <r>
      <t>·</t>
    </r>
    <r>
      <rPr>
        <sz val="7"/>
        <color theme="1"/>
        <rFont val="Times New Roman"/>
        <family val="1"/>
      </rPr>
      <t xml:space="preserve">         </t>
    </r>
    <r>
      <rPr>
        <sz val="11"/>
        <color theme="1"/>
        <rFont val="Calibri"/>
        <family val="2"/>
        <scheme val="minor"/>
      </rPr>
      <t>SELZENTRY (maraviroc 20 mg/mL oral solution, 25 mg, 75 mg, 150 mg, 300 mg oral tablet)</t>
    </r>
  </si>
  <si>
    <r>
      <t>·</t>
    </r>
    <r>
      <rPr>
        <sz val="7"/>
        <color theme="1"/>
        <rFont val="Times New Roman"/>
        <family val="1"/>
      </rPr>
      <t xml:space="preserve">         </t>
    </r>
    <r>
      <rPr>
        <sz val="11"/>
        <color theme="1"/>
        <rFont val="Calibri"/>
        <family val="2"/>
        <scheme val="minor"/>
      </rPr>
      <t>STRIBILD (elvitegravir/cobicistat/emtricitabine/tenofovir disoproxil fumarate 150 mg/150 mg/200 mg/300 mg oral tablet)</t>
    </r>
  </si>
  <si>
    <r>
      <t>·</t>
    </r>
    <r>
      <rPr>
        <sz val="7"/>
        <color theme="1"/>
        <rFont val="Times New Roman"/>
        <family val="1"/>
      </rPr>
      <t xml:space="preserve">         </t>
    </r>
    <r>
      <rPr>
        <sz val="11"/>
        <color theme="1"/>
        <rFont val="Calibri"/>
        <family val="2"/>
        <scheme val="minor"/>
      </rPr>
      <t>SYMFI (efavirenz/lamivudine/tenofovir disoproxil fumarate 600 mg/300 mg/300 mg oral tablet)</t>
    </r>
  </si>
  <si>
    <r>
      <t>·</t>
    </r>
    <r>
      <rPr>
        <sz val="7"/>
        <color theme="1"/>
        <rFont val="Times New Roman"/>
        <family val="1"/>
      </rPr>
      <t xml:space="preserve">         </t>
    </r>
    <r>
      <rPr>
        <sz val="11"/>
        <color theme="1"/>
        <rFont val="Calibri"/>
        <family val="2"/>
        <scheme val="minor"/>
      </rPr>
      <t>SYMFI LO (efavirenz/lamivudine/tenofovir disoproxil fumarate 400 mg/300 mg/300 mg oral tablet)</t>
    </r>
  </si>
  <si>
    <r>
      <t>·</t>
    </r>
    <r>
      <rPr>
        <sz val="7"/>
        <color theme="1"/>
        <rFont val="Times New Roman"/>
        <family val="1"/>
      </rPr>
      <t xml:space="preserve">         </t>
    </r>
    <r>
      <rPr>
        <sz val="11"/>
        <color theme="1"/>
        <rFont val="Calibri"/>
        <family val="2"/>
        <scheme val="minor"/>
      </rPr>
      <t>SYMTUZA (darunavir​/cobicistat​/emtricitabine/tenofovir alafenamide 800 mg/150 mg/200 mg/10 mg oral tablet)</t>
    </r>
  </si>
  <si>
    <r>
      <t>·</t>
    </r>
    <r>
      <rPr>
        <sz val="7"/>
        <color theme="1"/>
        <rFont val="Times New Roman"/>
        <family val="1"/>
      </rPr>
      <t xml:space="preserve">         </t>
    </r>
    <r>
      <rPr>
        <sz val="11"/>
        <color theme="1"/>
        <rFont val="Calibri"/>
        <family val="2"/>
        <scheme val="minor"/>
      </rPr>
      <t>TEMIXYS (lamivudine/tenofovir disoproxil fumarate 300mg/300mg oral tablet)</t>
    </r>
  </si>
  <si>
    <r>
      <t>·</t>
    </r>
    <r>
      <rPr>
        <sz val="7"/>
        <color theme="1"/>
        <rFont val="Times New Roman"/>
        <family val="1"/>
      </rPr>
      <t xml:space="preserve">         </t>
    </r>
    <r>
      <rPr>
        <sz val="11"/>
        <color theme="1"/>
        <rFont val="Calibri"/>
        <family val="2"/>
        <scheme val="minor"/>
      </rPr>
      <t>TIVICAY (dolutegravir 10 mg, 25 mg, 50 mg oral tablet)</t>
    </r>
  </si>
  <si>
    <r>
      <t>·</t>
    </r>
    <r>
      <rPr>
        <sz val="7"/>
        <color theme="1"/>
        <rFont val="Times New Roman"/>
        <family val="1"/>
      </rPr>
      <t xml:space="preserve">         </t>
    </r>
    <r>
      <rPr>
        <sz val="11"/>
        <color theme="1"/>
        <rFont val="Calibri"/>
        <family val="2"/>
        <scheme val="minor"/>
      </rPr>
      <t>TIVICAY PD (dolutegravir 5  mg oral tablet for suspension)</t>
    </r>
  </si>
  <si>
    <r>
      <t>·</t>
    </r>
    <r>
      <rPr>
        <sz val="7"/>
        <color theme="1"/>
        <rFont val="Times New Roman"/>
        <family val="1"/>
      </rPr>
      <t xml:space="preserve">         </t>
    </r>
    <r>
      <rPr>
        <sz val="11"/>
        <color theme="1"/>
        <rFont val="Calibri"/>
        <family val="2"/>
        <scheme val="minor"/>
      </rPr>
      <t>TRIUMEQ (abacavir/dolutegravir/lamivudine 600 mg/50 mg/300 mg oral tablet)</t>
    </r>
  </si>
  <si>
    <r>
      <t>·</t>
    </r>
    <r>
      <rPr>
        <sz val="7"/>
        <color theme="1"/>
        <rFont val="Times New Roman"/>
        <family val="1"/>
      </rPr>
      <t xml:space="preserve">         </t>
    </r>
    <r>
      <rPr>
        <sz val="11"/>
        <color theme="1"/>
        <rFont val="Calibri"/>
        <family val="2"/>
        <scheme val="minor"/>
      </rPr>
      <t>TRUVADA (emtricitabine/tenofovir disoproxil fumarate 100 mg/150 mg, 133 mg/200 mg, 167 mg/250 mg, 200 mg/300 mg oral tablet)</t>
    </r>
  </si>
  <si>
    <r>
      <t>·</t>
    </r>
    <r>
      <rPr>
        <sz val="7"/>
        <color theme="1"/>
        <rFont val="Times New Roman"/>
        <family val="1"/>
      </rPr>
      <t xml:space="preserve">         </t>
    </r>
    <r>
      <rPr>
        <sz val="11"/>
        <color theme="1"/>
        <rFont val="Calibri"/>
        <family val="2"/>
        <scheme val="minor"/>
      </rPr>
      <t>TYBOST (cobicistat 150 mg oral tablet)</t>
    </r>
  </si>
  <si>
    <r>
      <t>·</t>
    </r>
    <r>
      <rPr>
        <sz val="7"/>
        <color theme="1"/>
        <rFont val="Times New Roman"/>
        <family val="1"/>
      </rPr>
      <t xml:space="preserve">         </t>
    </r>
    <r>
      <rPr>
        <sz val="11"/>
        <color theme="1"/>
        <rFont val="Calibri"/>
        <family val="2"/>
        <scheme val="minor"/>
      </rPr>
      <t>VIDEX (didanosine 2 g powder for oral solution)</t>
    </r>
  </si>
  <si>
    <r>
      <t>·</t>
    </r>
    <r>
      <rPr>
        <sz val="7"/>
        <color theme="1"/>
        <rFont val="Times New Roman"/>
        <family val="1"/>
      </rPr>
      <t xml:space="preserve">         </t>
    </r>
    <r>
      <rPr>
        <sz val="11"/>
        <color theme="1"/>
        <rFont val="Calibri"/>
        <family val="2"/>
        <scheme val="minor"/>
      </rPr>
      <t>VIDEX EC (didanosine 125 mg delayed release oral capsule)</t>
    </r>
  </si>
  <si>
    <r>
      <t>·</t>
    </r>
    <r>
      <rPr>
        <sz val="7"/>
        <color theme="1"/>
        <rFont val="Times New Roman"/>
        <family val="1"/>
      </rPr>
      <t xml:space="preserve">         </t>
    </r>
    <r>
      <rPr>
        <sz val="11"/>
        <color theme="1"/>
        <rFont val="Calibri"/>
        <family val="2"/>
        <scheme val="minor"/>
      </rPr>
      <t>VIRACEPT (nelfinavir 250 mg, 625 mg oral tablet)</t>
    </r>
  </si>
  <si>
    <r>
      <t>·</t>
    </r>
    <r>
      <rPr>
        <sz val="7"/>
        <color theme="1"/>
        <rFont val="Times New Roman"/>
        <family val="1"/>
      </rPr>
      <t xml:space="preserve">         </t>
    </r>
    <r>
      <rPr>
        <sz val="11"/>
        <color theme="1"/>
        <rFont val="Calibri"/>
        <family val="2"/>
        <scheme val="minor"/>
      </rPr>
      <t xml:space="preserve">VIREAD (tenofovir disoproxil fumarate 40 mg/g oral powder, 150 mg, 200 mg, 250 mg oral tablet) </t>
    </r>
  </si>
  <si>
    <r>
      <t>·</t>
    </r>
    <r>
      <rPr>
        <sz val="7"/>
        <color theme="1"/>
        <rFont val="Times New Roman"/>
        <family val="1"/>
      </rPr>
      <t xml:space="preserve">         </t>
    </r>
    <r>
      <rPr>
        <sz val="11"/>
        <color theme="1"/>
        <rFont val="Calibri"/>
        <family val="2"/>
        <scheme val="minor"/>
      </rPr>
      <t>COMBIVIR (lamivudine/zidovudine 150 mg/300 mg oral tablet)</t>
    </r>
  </si>
  <si>
    <r>
      <t>·</t>
    </r>
    <r>
      <rPr>
        <sz val="7"/>
        <color theme="1"/>
        <rFont val="Times New Roman"/>
        <family val="1"/>
      </rPr>
      <t xml:space="preserve">         </t>
    </r>
    <r>
      <rPr>
        <sz val="11"/>
        <color theme="1"/>
        <rFont val="Calibri"/>
        <family val="2"/>
        <scheme val="minor"/>
      </rPr>
      <t>EMTRIVA  (emtricitabine 200 mg oral capsule)</t>
    </r>
  </si>
  <si>
    <r>
      <t>·</t>
    </r>
    <r>
      <rPr>
        <sz val="7"/>
        <color theme="1"/>
        <rFont val="Times New Roman"/>
        <family val="1"/>
      </rPr>
      <t xml:space="preserve">         </t>
    </r>
    <r>
      <rPr>
        <sz val="11"/>
        <color theme="1"/>
        <rFont val="Calibri"/>
        <family val="2"/>
        <scheme val="minor"/>
      </rPr>
      <t xml:space="preserve">EPIVIR (lamivudine 10 mg/mL oral solution, 150 mg, 300 mg oral tablet) </t>
    </r>
  </si>
  <si>
    <r>
      <t>·</t>
    </r>
    <r>
      <rPr>
        <sz val="7"/>
        <color theme="1"/>
        <rFont val="Times New Roman"/>
        <family val="1"/>
      </rPr>
      <t xml:space="preserve">         </t>
    </r>
    <r>
      <rPr>
        <sz val="11"/>
        <color theme="1"/>
        <rFont val="Calibri"/>
        <family val="2"/>
        <scheme val="minor"/>
      </rPr>
      <t>EPZICOM (abacavir/lamivudine 600 mg/300 mg oral tablet)</t>
    </r>
  </si>
  <si>
    <r>
      <t>·</t>
    </r>
    <r>
      <rPr>
        <sz val="7"/>
        <color theme="1"/>
        <rFont val="Times New Roman"/>
        <family val="1"/>
      </rPr>
      <t xml:space="preserve">         </t>
    </r>
    <r>
      <rPr>
        <sz val="11"/>
        <color theme="1"/>
        <rFont val="Calibri"/>
        <family val="2"/>
        <scheme val="minor"/>
      </rPr>
      <t>KALETRA (lopinavir/ritonavir 80 mg/20 mg/mL oral solution)</t>
    </r>
  </si>
  <si>
    <r>
      <t>·</t>
    </r>
    <r>
      <rPr>
        <sz val="7"/>
        <color theme="1"/>
        <rFont val="Times New Roman"/>
        <family val="1"/>
      </rPr>
      <t xml:space="preserve">         </t>
    </r>
    <r>
      <rPr>
        <sz val="11"/>
        <color theme="1"/>
        <rFont val="Calibri"/>
        <family val="2"/>
        <scheme val="minor"/>
      </rPr>
      <t>LEXIVA (fosamprenavir 700 mg oral tablet)</t>
    </r>
  </si>
  <si>
    <r>
      <t>·</t>
    </r>
    <r>
      <rPr>
        <sz val="7"/>
        <color theme="1"/>
        <rFont val="Times New Roman"/>
        <family val="1"/>
      </rPr>
      <t xml:space="preserve">         </t>
    </r>
    <r>
      <rPr>
        <sz val="11"/>
        <color theme="1"/>
        <rFont val="Calibri"/>
        <family val="2"/>
        <scheme val="minor"/>
      </rPr>
      <t>NORVIR (ritonavir 100 mg tablet)</t>
    </r>
  </si>
  <si>
    <r>
      <t>·</t>
    </r>
    <r>
      <rPr>
        <sz val="7"/>
        <color theme="1"/>
        <rFont val="Times New Roman"/>
        <family val="1"/>
      </rPr>
      <t xml:space="preserve">         </t>
    </r>
    <r>
      <rPr>
        <sz val="11"/>
        <color theme="1"/>
        <rFont val="Calibri"/>
        <family val="2"/>
        <scheme val="minor"/>
      </rPr>
      <t xml:space="preserve">RETROVIR (zidovudine 10 mg/mL oral solution, 100 mg oral tablet) </t>
    </r>
  </si>
  <si>
    <r>
      <t>·</t>
    </r>
    <r>
      <rPr>
        <sz val="7"/>
        <color theme="1"/>
        <rFont val="Times New Roman"/>
        <family val="1"/>
      </rPr>
      <t xml:space="preserve">         </t>
    </r>
    <r>
      <rPr>
        <sz val="11"/>
        <color theme="1"/>
        <rFont val="Calibri"/>
        <family val="2"/>
        <scheme val="minor"/>
      </rPr>
      <t>REYATAZ (atazanavir 150 mg, 200 mg, 300 mg oral capsule)</t>
    </r>
  </si>
  <si>
    <r>
      <t>·</t>
    </r>
    <r>
      <rPr>
        <sz val="7"/>
        <color theme="1"/>
        <rFont val="Times New Roman"/>
        <family val="1"/>
      </rPr>
      <t xml:space="preserve">         </t>
    </r>
    <r>
      <rPr>
        <sz val="11"/>
        <color theme="1"/>
        <rFont val="Calibri"/>
        <family val="2"/>
        <scheme val="minor"/>
      </rPr>
      <t>SUSTIVA (efavirenz 50 mg, 200 mg oral capsule, 600 mg oral tablet)</t>
    </r>
  </si>
  <si>
    <r>
      <t>·</t>
    </r>
    <r>
      <rPr>
        <sz val="7"/>
        <color theme="1"/>
        <rFont val="Times New Roman"/>
        <family val="1"/>
      </rPr>
      <t xml:space="preserve">         </t>
    </r>
    <r>
      <rPr>
        <sz val="11"/>
        <color theme="1"/>
        <rFont val="Calibri"/>
        <family val="2"/>
        <scheme val="minor"/>
      </rPr>
      <t xml:space="preserve">TRIZIVIR (abacavir/lamivudine/zidovudine 300 mg/150 mg/300 mg oral tablet) </t>
    </r>
  </si>
  <si>
    <r>
      <t>·</t>
    </r>
    <r>
      <rPr>
        <sz val="7"/>
        <color theme="1"/>
        <rFont val="Times New Roman"/>
        <family val="1"/>
      </rPr>
      <t xml:space="preserve">         </t>
    </r>
    <r>
      <rPr>
        <sz val="11"/>
        <color theme="1"/>
        <rFont val="Calibri"/>
        <family val="2"/>
        <scheme val="minor"/>
      </rPr>
      <t xml:space="preserve">VIDEX EC (didanosine 200 mg, 250 mg delayed release oral capsule) </t>
    </r>
  </si>
  <si>
    <r>
      <t>·</t>
    </r>
    <r>
      <rPr>
        <sz val="7"/>
        <color theme="1"/>
        <rFont val="Times New Roman"/>
        <family val="1"/>
      </rPr>
      <t xml:space="preserve">         </t>
    </r>
    <r>
      <rPr>
        <sz val="11"/>
        <color theme="1"/>
        <rFont val="Calibri"/>
        <family val="2"/>
        <scheme val="minor"/>
      </rPr>
      <t>VIRAMUNE (nevirapine 10 mg/mL oral solution, 200 mg oral tablet)</t>
    </r>
  </si>
  <si>
    <r>
      <t>·</t>
    </r>
    <r>
      <rPr>
        <sz val="7"/>
        <color theme="1"/>
        <rFont val="Times New Roman"/>
        <family val="1"/>
      </rPr>
      <t xml:space="preserve">         </t>
    </r>
    <r>
      <rPr>
        <sz val="11"/>
        <color theme="1"/>
        <rFont val="Calibri"/>
        <family val="2"/>
        <scheme val="minor"/>
      </rPr>
      <t>VIRAMUNE XR (nevirapine 400 mg extended release oral tablet)</t>
    </r>
  </si>
  <si>
    <r>
      <t>·</t>
    </r>
    <r>
      <rPr>
        <sz val="7"/>
        <color theme="1"/>
        <rFont val="Times New Roman"/>
        <family val="1"/>
      </rPr>
      <t xml:space="preserve">         </t>
    </r>
    <r>
      <rPr>
        <sz val="11"/>
        <color theme="1"/>
        <rFont val="Calibri"/>
        <family val="2"/>
        <scheme val="minor"/>
      </rPr>
      <t>VIREAD (tenofovir disoproxil fumarate 300 mg oral tablet)</t>
    </r>
  </si>
  <si>
    <r>
      <t>·</t>
    </r>
    <r>
      <rPr>
        <sz val="7"/>
        <color theme="1"/>
        <rFont val="Times New Roman"/>
        <family val="1"/>
      </rPr>
      <t xml:space="preserve">         </t>
    </r>
    <r>
      <rPr>
        <sz val="11"/>
        <color theme="1"/>
        <rFont val="Calibri"/>
        <family val="2"/>
        <scheme val="minor"/>
      </rPr>
      <t>ZIAGEN (abacavir 20 mg/mL oral solution, 300 mg oral tablet)</t>
    </r>
  </si>
  <si>
    <t>2.  Please enter a minimum and maximum cost-sharing value for each of the HIV drugs listed in the blue section (rows 12-91) of the template in the appropriate columns (F &amp; G respectively).  These values will represent the absolute minimum and absolute maximum cost-sharing values for each of the drugs and in consideration of all qualified health plans offered by the company.</t>
  </si>
  <si>
    <t>3.  For compliance with the Florida HIV/AIDS Safe Harbor Guidelines maximum cost-sharing must be within the guidelines on the aforementioned tab and all drugs listed must be offered.  Additional drugs may be offered and are not subject to the Safe Harbor standards.  If additional drugs are available, the Office would appreciate them being listed, including their cost-sharing values, in the additional drugs section beginning with row 92.</t>
  </si>
  <si>
    <t>5.  The notes section in column J is designed to accommodate 100 characters in Times New Roman 10; additional space is provided at the bottom for notes exceeding this amount.  Please make certain to reference the drug or row number that corresponds with each of the notes placed in the box at the bottom of the worksheet (beginning in row 147).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</si>
</sst>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8" x14ac:knownFonts="1">
    <font>
      <sz val="11"/>
      <color theme="1"/>
      <name val="Calibri"/>
      <family val="2"/>
      <scheme val="minor"/>
    </font>
    <font>
      <sz val="11"/>
      <color theme="1"/>
      <name val="Times New Roman"/>
      <family val="1"/>
    </font>
    <font>
      <sz val="12"/>
      <color theme="1"/>
      <name val="Times New Roman"/>
      <family val="1"/>
    </font>
    <font>
      <sz val="14"/>
      <color theme="1"/>
      <name val="Times New Roman"/>
      <family val="1"/>
    </font>
    <font>
      <sz val="9"/>
      <color theme="1"/>
      <name val="Times New Roman"/>
      <family val="1"/>
    </font>
    <font>
      <sz val="11"/>
      <color rgb="FFFF0000"/>
      <name val="Times New Roman"/>
      <family val="1"/>
    </font>
    <font>
      <b/>
      <sz val="14"/>
      <color theme="1"/>
      <name val="Times New Roman"/>
      <family val="1"/>
    </font>
    <font>
      <sz val="12"/>
      <name val="Times New Roman"/>
      <family val="1"/>
    </font>
    <font>
      <sz val="11"/>
      <color theme="0"/>
      <name val="Times New Roman"/>
      <family val="1"/>
    </font>
    <font>
      <sz val="18"/>
      <color theme="1"/>
      <name val="Times New Roman"/>
      <family val="1"/>
    </font>
    <font>
      <u/>
      <sz val="11"/>
      <color theme="10"/>
      <name val="Calibri"/>
      <family val="2"/>
    </font>
    <font>
      <sz val="10"/>
      <color theme="1"/>
      <name val="Times New Roman"/>
      <family val="1"/>
    </font>
    <font>
      <sz val="11"/>
      <color rgb="FFC00000"/>
      <name val="Times New Roman"/>
      <family val="1"/>
    </font>
    <font>
      <b/>
      <sz val="11"/>
      <color rgb="FFC00000"/>
      <name val="Times New Roman"/>
      <family val="1"/>
    </font>
    <font>
      <b/>
      <i/>
      <sz val="11"/>
      <color rgb="FFC00000"/>
      <name val="Times New Roman"/>
      <family val="1"/>
    </font>
    <font>
      <b/>
      <i/>
      <sz val="20"/>
      <color theme="4" tint="-0.249977111117893"/>
      <name val="Times New Roman"/>
      <family val="1"/>
    </font>
    <font>
      <sz val="16"/>
      <color theme="3" tint="-0.249977111117893"/>
      <name val="Times New Roman"/>
      <family val="1"/>
    </font>
    <font>
      <b/>
      <u/>
      <sz val="12"/>
      <color theme="1"/>
      <name val="Times New Roman"/>
      <family val="1"/>
    </font>
    <font>
      <sz val="11"/>
      <name val="Times New Roman"/>
      <family val="1"/>
    </font>
    <font>
      <b/>
      <i/>
      <u/>
      <sz val="11"/>
      <name val="Times New Roman"/>
      <family val="1"/>
    </font>
    <font>
      <b/>
      <u/>
      <sz val="14"/>
      <color theme="1"/>
      <name val="Times New Roman"/>
      <family val="1"/>
    </font>
    <font>
      <b/>
      <sz val="12"/>
      <color rgb="FFC00000"/>
      <name val="Times New Roman"/>
      <family val="1"/>
    </font>
    <font>
      <b/>
      <u/>
      <sz val="11"/>
      <color rgb="FFC00000"/>
      <name val="Calibri"/>
      <family val="2"/>
    </font>
    <font>
      <sz val="11"/>
      <name val="Symbol"/>
      <family val="1"/>
      <charset val="2"/>
    </font>
    <font>
      <sz val="7"/>
      <name val="Times New Roman"/>
      <family val="1"/>
    </font>
    <font>
      <sz val="11"/>
      <name val="Calibri"/>
      <family val="2"/>
      <scheme val="minor"/>
    </font>
    <font>
      <sz val="11"/>
      <color theme="1"/>
      <name val="Symbol"/>
      <family val="1"/>
      <charset val="2"/>
    </font>
    <font>
      <sz val="7"/>
      <color theme="1"/>
      <name val="Times New Roman"/>
      <family val="1"/>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2"/>
        <bgColor indexed="64"/>
      </patternFill>
    </fill>
  </fills>
  <borders count="55">
    <border>
      <left/>
      <right/>
      <top/>
      <bottom/>
      <diagonal/>
    </border>
    <border>
      <left/>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bottom/>
      <diagonal/>
    </border>
    <border>
      <left style="thin">
        <color indexed="64"/>
      </left>
      <right style="thin">
        <color theme="0" tint="-0.24994659260841701"/>
      </right>
      <top style="thin">
        <color indexed="64"/>
      </top>
      <bottom style="medium">
        <color indexed="64"/>
      </bottom>
      <diagonal/>
    </border>
    <border>
      <left style="thin">
        <color theme="0" tint="-0.24994659260841701"/>
      </left>
      <right style="thin">
        <color indexed="64"/>
      </right>
      <top style="thin">
        <color indexed="64"/>
      </top>
      <bottom style="medium">
        <color indexed="64"/>
      </bottom>
      <diagonal/>
    </border>
    <border>
      <left style="thin">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bottom/>
      <diagonal/>
    </border>
    <border>
      <left style="thin">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thin">
        <color indexed="64"/>
      </left>
      <right style="thin">
        <color indexed="64"/>
      </right>
      <top/>
      <bottom style="medium">
        <color indexed="64"/>
      </bottom>
      <diagonal/>
    </border>
    <border>
      <left/>
      <right/>
      <top/>
      <bottom style="thin">
        <color theme="0" tint="-0.24994659260841701"/>
      </bottom>
      <diagonal/>
    </border>
    <border>
      <left style="thin">
        <color indexed="64"/>
      </left>
      <right/>
      <top style="thin">
        <color theme="0" tint="-0.24994659260841701"/>
      </top>
      <bottom style="medium">
        <color indexed="64"/>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theme="0" tint="-0.24994659260841701"/>
      </left>
      <right style="thin">
        <color indexed="64"/>
      </right>
      <top style="thin">
        <color theme="0" tint="-0.24994659260841701"/>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theme="0" tint="-0.24994659260841701"/>
      </right>
      <top style="medium">
        <color indexed="64"/>
      </top>
      <bottom style="medium">
        <color indexed="64"/>
      </bottom>
      <diagonal/>
    </border>
    <border>
      <left style="thin">
        <color theme="0" tint="-0.24994659260841701"/>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143">
    <xf numFmtId="0" fontId="0" fillId="0" borderId="0" xfId="0"/>
    <xf numFmtId="0" fontId="0" fillId="2" borderId="0" xfId="0" applyFill="1"/>
    <xf numFmtId="0" fontId="1" fillId="2" borderId="0" xfId="0" applyFont="1" applyFill="1"/>
    <xf numFmtId="0" fontId="1" fillId="2" borderId="0" xfId="0" applyFont="1" applyFill="1" applyAlignment="1">
      <alignment horizontal="center"/>
    </xf>
    <xf numFmtId="0" fontId="1" fillId="2" borderId="0" xfId="0" applyFont="1" applyFill="1" applyBorder="1"/>
    <xf numFmtId="0" fontId="1" fillId="2" borderId="0" xfId="0" applyFont="1" applyFill="1" applyAlignment="1">
      <alignment wrapText="1"/>
    </xf>
    <xf numFmtId="0" fontId="3" fillId="2" borderId="3" xfId="0" applyFont="1" applyFill="1" applyBorder="1" applyAlignment="1">
      <alignment horizont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5" fillId="2" borderId="6" xfId="0" applyFont="1" applyFill="1" applyBorder="1"/>
    <xf numFmtId="0" fontId="1" fillId="2" borderId="0" xfId="0" applyFont="1" applyFill="1" applyBorder="1" applyAlignment="1">
      <alignment horizontal="center"/>
    </xf>
    <xf numFmtId="0" fontId="1" fillId="2" borderId="0" xfId="0" applyFont="1" applyFill="1" applyAlignment="1">
      <alignment horizontal="center" vertical="center"/>
    </xf>
    <xf numFmtId="1" fontId="8" fillId="2" borderId="0" xfId="0" applyNumberFormat="1" applyFont="1" applyFill="1" applyBorder="1" applyAlignment="1">
      <alignment horizontal="center"/>
    </xf>
    <xf numFmtId="0" fontId="8" fillId="2" borderId="0" xfId="0" applyFont="1" applyFill="1" applyBorder="1" applyAlignment="1">
      <alignment horizontal="center"/>
    </xf>
    <xf numFmtId="0" fontId="8" fillId="2" borderId="29" xfId="0" applyFont="1" applyFill="1" applyBorder="1" applyAlignment="1">
      <alignment horizontal="center"/>
    </xf>
    <xf numFmtId="1" fontId="8" fillId="2" borderId="29" xfId="0" applyNumberFormat="1" applyFont="1" applyFill="1" applyBorder="1" applyAlignment="1">
      <alignment horizontal="center"/>
    </xf>
    <xf numFmtId="1" fontId="8" fillId="2" borderId="31" xfId="0" applyNumberFormat="1" applyFont="1" applyFill="1" applyBorder="1" applyAlignment="1">
      <alignment horizontal="center"/>
    </xf>
    <xf numFmtId="1" fontId="8" fillId="2" borderId="32" xfId="0" applyNumberFormat="1" applyFont="1" applyFill="1" applyBorder="1" applyAlignment="1">
      <alignment horizontal="center"/>
    </xf>
    <xf numFmtId="0" fontId="1" fillId="3" borderId="0" xfId="0" applyFont="1" applyFill="1"/>
    <xf numFmtId="164" fontId="1" fillId="6" borderId="9" xfId="0" applyNumberFormat="1" applyFont="1" applyFill="1" applyBorder="1" applyAlignment="1" applyProtection="1">
      <alignment horizontal="center"/>
      <protection locked="0"/>
    </xf>
    <xf numFmtId="164" fontId="1" fillId="6" borderId="10" xfId="0" applyNumberFormat="1" applyFont="1" applyFill="1" applyBorder="1" applyAlignment="1" applyProtection="1">
      <alignment horizontal="center"/>
      <protection locked="0"/>
    </xf>
    <xf numFmtId="0" fontId="1" fillId="3" borderId="16" xfId="0" applyFont="1" applyFill="1" applyBorder="1" applyProtection="1">
      <protection locked="0"/>
    </xf>
    <xf numFmtId="0" fontId="1" fillId="3" borderId="17" xfId="0" applyFont="1" applyFill="1" applyBorder="1" applyProtection="1">
      <protection locked="0"/>
    </xf>
    <xf numFmtId="0" fontId="1" fillId="3" borderId="12" xfId="0" applyFont="1" applyFill="1" applyBorder="1" applyProtection="1">
      <protection locked="0"/>
    </xf>
    <xf numFmtId="0" fontId="1" fillId="3" borderId="13" xfId="0" applyFont="1" applyFill="1" applyBorder="1" applyProtection="1">
      <protection locked="0"/>
    </xf>
    <xf numFmtId="0" fontId="1" fillId="3" borderId="20" xfId="0" applyFont="1" applyFill="1" applyBorder="1" applyProtection="1">
      <protection locked="0"/>
    </xf>
    <xf numFmtId="0" fontId="1" fillId="3" borderId="21" xfId="0" applyFont="1" applyFill="1" applyBorder="1" applyProtection="1">
      <protection locked="0"/>
    </xf>
    <xf numFmtId="0" fontId="2" fillId="2" borderId="0" xfId="0" applyFont="1" applyFill="1" applyAlignment="1">
      <alignment horizontal="right"/>
    </xf>
    <xf numFmtId="0" fontId="1" fillId="2" borderId="0" xfId="0" applyFont="1" applyFill="1" applyAlignment="1">
      <alignment vertical="center"/>
    </xf>
    <xf numFmtId="0" fontId="10" fillId="2" borderId="0" xfId="1" applyFill="1" applyAlignment="1" applyProtection="1">
      <alignment horizontal="center"/>
    </xf>
    <xf numFmtId="0" fontId="3" fillId="2" borderId="0" xfId="0" applyFont="1" applyFill="1"/>
    <xf numFmtId="0" fontId="1" fillId="4" borderId="23" xfId="0" applyFont="1" applyFill="1" applyBorder="1" applyAlignment="1" applyProtection="1">
      <alignment wrapText="1"/>
      <protection locked="0"/>
    </xf>
    <xf numFmtId="0" fontId="1" fillId="4" borderId="18" xfId="0" applyFont="1" applyFill="1" applyBorder="1" applyAlignment="1" applyProtection="1">
      <alignment wrapText="1"/>
      <protection locked="0"/>
    </xf>
    <xf numFmtId="0" fontId="1" fillId="4" borderId="19" xfId="0" applyFont="1" applyFill="1" applyBorder="1" applyAlignment="1" applyProtection="1">
      <alignment wrapText="1"/>
      <protection locked="0"/>
    </xf>
    <xf numFmtId="0" fontId="1" fillId="2" borderId="0" xfId="0" applyFont="1" applyFill="1" applyAlignment="1">
      <alignment horizontal="center"/>
    </xf>
    <xf numFmtId="164" fontId="1" fillId="2" borderId="15" xfId="0" applyNumberFormat="1" applyFont="1" applyFill="1" applyBorder="1" applyAlignment="1">
      <alignment horizontal="center" vertical="center"/>
    </xf>
    <xf numFmtId="0" fontId="1" fillId="2" borderId="23" xfId="0" applyFont="1" applyFill="1" applyBorder="1" applyAlignment="1">
      <alignment horizontal="center" vertical="center"/>
    </xf>
    <xf numFmtId="164" fontId="1" fillId="2" borderId="11" xfId="0" applyNumberFormat="1" applyFont="1" applyFill="1" applyBorder="1" applyAlignment="1">
      <alignment horizontal="center" vertical="center"/>
    </xf>
    <xf numFmtId="0" fontId="1" fillId="2" borderId="18" xfId="0" applyFont="1" applyFill="1" applyBorder="1" applyAlignment="1">
      <alignment horizontal="center" vertical="center"/>
    </xf>
    <xf numFmtId="0" fontId="1" fillId="2" borderId="11" xfId="0" applyFont="1" applyFill="1" applyBorder="1"/>
    <xf numFmtId="0" fontId="1" fillId="2" borderId="18" xfId="0" applyFont="1" applyFill="1" applyBorder="1" applyAlignment="1">
      <alignment horizontal="center"/>
    </xf>
    <xf numFmtId="0" fontId="1" fillId="2" borderId="15" xfId="0" applyFont="1" applyFill="1" applyBorder="1"/>
    <xf numFmtId="0" fontId="1" fillId="2" borderId="23" xfId="0" applyFont="1" applyFill="1" applyBorder="1" applyAlignment="1">
      <alignment horizontal="center"/>
    </xf>
    <xf numFmtId="0" fontId="1" fillId="2" borderId="24" xfId="0" applyFont="1" applyFill="1" applyBorder="1"/>
    <xf numFmtId="0" fontId="1" fillId="2" borderId="19" xfId="0" applyFont="1" applyFill="1" applyBorder="1" applyAlignment="1">
      <alignment horizontal="center"/>
    </xf>
    <xf numFmtId="0" fontId="1" fillId="2" borderId="3" xfId="0" applyFont="1" applyFill="1" applyBorder="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vertical="center" wrapText="1"/>
    </xf>
    <xf numFmtId="0" fontId="11" fillId="2" borderId="2" xfId="0" applyFont="1" applyFill="1" applyBorder="1" applyAlignment="1">
      <alignment horizontal="center" wrapText="1"/>
    </xf>
    <xf numFmtId="0" fontId="11" fillId="2" borderId="4" xfId="0" applyFont="1" applyFill="1" applyBorder="1" applyAlignment="1">
      <alignment horizontal="center" wrapText="1"/>
    </xf>
    <xf numFmtId="0" fontId="1" fillId="2" borderId="38"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2" xfId="0" applyFont="1" applyFill="1" applyBorder="1" applyAlignment="1">
      <alignment wrapText="1"/>
    </xf>
    <xf numFmtId="0" fontId="1" fillId="2" borderId="1" xfId="0" applyFont="1" applyFill="1" applyBorder="1"/>
    <xf numFmtId="0" fontId="11" fillId="2" borderId="17" xfId="0" applyFont="1" applyFill="1" applyBorder="1" applyAlignment="1" applyProtection="1">
      <alignment horizontal="left" wrapText="1"/>
      <protection locked="0"/>
    </xf>
    <xf numFmtId="0" fontId="11" fillId="2" borderId="13" xfId="0" applyFont="1" applyFill="1" applyBorder="1" applyProtection="1">
      <protection locked="0"/>
    </xf>
    <xf numFmtId="0" fontId="11" fillId="2" borderId="21" xfId="0" applyFont="1" applyFill="1" applyBorder="1" applyProtection="1">
      <protection locked="0"/>
    </xf>
    <xf numFmtId="0" fontId="11" fillId="2" borderId="17" xfId="0" applyFont="1" applyFill="1" applyBorder="1" applyProtection="1">
      <protection locked="0"/>
    </xf>
    <xf numFmtId="0" fontId="1" fillId="9" borderId="0" xfId="0" applyFont="1" applyFill="1"/>
    <xf numFmtId="0" fontId="12" fillId="9" borderId="0" xfId="0" applyFont="1" applyFill="1"/>
    <xf numFmtId="0" fontId="13" fillId="9" borderId="0" xfId="0" applyFont="1" applyFill="1" applyAlignment="1"/>
    <xf numFmtId="0" fontId="14" fillId="9" borderId="0" xfId="0" applyFont="1" applyFill="1" applyProtection="1">
      <protection locked="0"/>
    </xf>
    <xf numFmtId="0" fontId="16" fillId="9" borderId="0" xfId="0" applyFont="1" applyFill="1"/>
    <xf numFmtId="0" fontId="15" fillId="9" borderId="0" xfId="0" applyFont="1" applyFill="1" applyBorder="1" applyAlignment="1">
      <alignment horizontal="left"/>
    </xf>
    <xf numFmtId="0" fontId="17" fillId="9" borderId="0" xfId="0" applyFont="1" applyFill="1"/>
    <xf numFmtId="0" fontId="1" fillId="9" borderId="0" xfId="0" applyFont="1" applyFill="1" applyAlignment="1">
      <alignment wrapText="1"/>
    </xf>
    <xf numFmtId="0" fontId="1" fillId="9" borderId="0" xfId="0" applyFont="1" applyFill="1" applyAlignment="1">
      <alignment horizontal="left" wrapText="1"/>
    </xf>
    <xf numFmtId="0" fontId="1" fillId="9" borderId="0" xfId="0" applyFont="1" applyFill="1" applyAlignment="1">
      <alignment horizontal="left"/>
    </xf>
    <xf numFmtId="0" fontId="18" fillId="9" borderId="0" xfId="0" applyNumberFormat="1" applyFont="1" applyFill="1" applyAlignment="1">
      <alignment wrapText="1"/>
    </xf>
    <xf numFmtId="0" fontId="18" fillId="2" borderId="0" xfId="0" applyFont="1" applyFill="1"/>
    <xf numFmtId="0" fontId="8" fillId="2" borderId="0" xfId="0" applyFont="1" applyFill="1"/>
    <xf numFmtId="0" fontId="1" fillId="9" borderId="0" xfId="0" applyFont="1" applyFill="1" applyAlignment="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horizontal="center"/>
    </xf>
    <xf numFmtId="0" fontId="11" fillId="2" borderId="46" xfId="0" applyFont="1" applyFill="1" applyBorder="1" applyProtection="1">
      <protection locked="0"/>
    </xf>
    <xf numFmtId="0" fontId="1" fillId="2" borderId="0" xfId="0" applyFont="1" applyFill="1" applyAlignment="1">
      <alignment horizontal="center" vertical="center"/>
    </xf>
    <xf numFmtId="0" fontId="6" fillId="8" borderId="47" xfId="0" applyFont="1" applyFill="1" applyBorder="1" applyAlignment="1">
      <alignment horizontal="center" wrapText="1"/>
    </xf>
    <xf numFmtId="0" fontId="5" fillId="2" borderId="48" xfId="0" applyFont="1" applyFill="1" applyBorder="1"/>
    <xf numFmtId="164" fontId="1" fillId="6" borderId="50" xfId="0" applyNumberFormat="1" applyFont="1" applyFill="1" applyBorder="1" applyAlignment="1" applyProtection="1">
      <alignment horizontal="center"/>
      <protection locked="0"/>
    </xf>
    <xf numFmtId="164" fontId="1" fillId="6" borderId="51" xfId="0" applyNumberFormat="1" applyFont="1" applyFill="1" applyBorder="1" applyAlignment="1" applyProtection="1">
      <alignment horizontal="center"/>
      <protection locked="0"/>
    </xf>
    <xf numFmtId="164" fontId="1" fillId="2" borderId="52" xfId="0" applyNumberFormat="1" applyFont="1" applyFill="1" applyBorder="1" applyAlignment="1">
      <alignment horizontal="center" vertical="center"/>
    </xf>
    <xf numFmtId="0" fontId="1" fillId="2" borderId="49" xfId="0" applyFont="1" applyFill="1" applyBorder="1" applyAlignment="1">
      <alignment horizontal="center" vertical="center"/>
    </xf>
    <xf numFmtId="0" fontId="11" fillId="2" borderId="53" xfId="0" applyFont="1" applyFill="1" applyBorder="1" applyProtection="1">
      <protection locked="0"/>
    </xf>
    <xf numFmtId="0" fontId="1" fillId="2" borderId="0" xfId="0" applyFont="1" applyFill="1" applyAlignment="1">
      <alignment horizontal="center" vertical="center"/>
    </xf>
    <xf numFmtId="0" fontId="1" fillId="2" borderId="0" xfId="0" applyFont="1" applyFill="1" applyAlignment="1">
      <alignment horizontal="center"/>
    </xf>
    <xf numFmtId="0" fontId="23" fillId="0" borderId="22" xfId="0" applyFont="1" applyBorder="1" applyAlignment="1">
      <alignment horizontal="left" vertical="center"/>
    </xf>
    <xf numFmtId="0" fontId="23" fillId="0" borderId="49" xfId="0" applyFont="1" applyBorder="1" applyAlignment="1">
      <alignment vertical="center"/>
    </xf>
    <xf numFmtId="0" fontId="1" fillId="2" borderId="0" xfId="0" applyFont="1" applyFill="1" applyAlignment="1">
      <alignment horizontal="center" vertical="center"/>
    </xf>
    <xf numFmtId="0" fontId="1" fillId="2" borderId="0" xfId="0" applyFont="1" applyFill="1" applyAlignment="1">
      <alignment horizontal="center"/>
    </xf>
    <xf numFmtId="0" fontId="26" fillId="0" borderId="0" xfId="0" applyFont="1" applyAlignment="1">
      <alignment vertical="center"/>
    </xf>
    <xf numFmtId="0" fontId="15" fillId="9" borderId="5" xfId="0" applyFont="1" applyFill="1" applyBorder="1" applyAlignment="1">
      <alignment horizontal="left"/>
    </xf>
    <xf numFmtId="0" fontId="1" fillId="9" borderId="0" xfId="0" applyFont="1" applyFill="1" applyAlignment="1">
      <alignment horizontal="left" wrapText="1"/>
    </xf>
    <xf numFmtId="0" fontId="1" fillId="9" borderId="0" xfId="0" applyNumberFormat="1" applyFont="1" applyFill="1" applyAlignment="1">
      <alignment horizontal="left" wrapText="1"/>
    </xf>
    <xf numFmtId="0" fontId="20" fillId="9" borderId="0" xfId="0" applyFont="1" applyFill="1" applyAlignment="1">
      <alignment horizontal="left"/>
    </xf>
    <xf numFmtId="0" fontId="18" fillId="9" borderId="0" xfId="0" applyNumberFormat="1" applyFont="1" applyFill="1" applyAlignment="1">
      <alignment horizontal="left" wrapText="1"/>
    </xf>
    <xf numFmtId="0" fontId="10" fillId="9" borderId="0" xfId="1" applyFill="1" applyAlignment="1" applyProtection="1">
      <alignment horizontal="center"/>
      <protection locked="0"/>
    </xf>
    <xf numFmtId="0" fontId="22" fillId="9" borderId="0" xfId="1" applyFont="1" applyFill="1" applyAlignment="1" applyProtection="1">
      <alignment horizontal="center"/>
    </xf>
    <xf numFmtId="0" fontId="1" fillId="9" borderId="0" xfId="0" applyFont="1" applyFill="1" applyBorder="1" applyAlignment="1">
      <alignment horizontal="left" wrapText="1"/>
    </xf>
    <xf numFmtId="0" fontId="1" fillId="4" borderId="39" xfId="0" applyFont="1" applyFill="1" applyBorder="1" applyAlignment="1" applyProtection="1">
      <alignment horizontal="left" vertical="top" wrapText="1"/>
      <protection locked="0"/>
    </xf>
    <xf numFmtId="0" fontId="1" fillId="4" borderId="40" xfId="0" applyFont="1" applyFill="1" applyBorder="1" applyAlignment="1" applyProtection="1">
      <alignment horizontal="left" vertical="top" wrapText="1"/>
      <protection locked="0"/>
    </xf>
    <xf numFmtId="0" fontId="1" fillId="4" borderId="41" xfId="0" applyFont="1" applyFill="1" applyBorder="1" applyAlignment="1" applyProtection="1">
      <alignment horizontal="left" vertical="top" wrapText="1"/>
      <protection locked="0"/>
    </xf>
    <xf numFmtId="0" fontId="1" fillId="4" borderId="42" xfId="0" applyFont="1" applyFill="1" applyBorder="1" applyAlignment="1" applyProtection="1">
      <alignment horizontal="left" vertical="top" wrapText="1"/>
      <protection locked="0"/>
    </xf>
    <xf numFmtId="0" fontId="1" fillId="4" borderId="0" xfId="0" applyFont="1" applyFill="1" applyBorder="1" applyAlignment="1" applyProtection="1">
      <alignment horizontal="left" vertical="top" wrapText="1"/>
      <protection locked="0"/>
    </xf>
    <xf numFmtId="0" fontId="1" fillId="4" borderId="43" xfId="0" applyFont="1" applyFill="1" applyBorder="1" applyAlignment="1" applyProtection="1">
      <alignment horizontal="left" vertical="top" wrapText="1"/>
      <protection locked="0"/>
    </xf>
    <xf numFmtId="0" fontId="1" fillId="4" borderId="44" xfId="0" applyFont="1" applyFill="1" applyBorder="1" applyAlignment="1" applyProtection="1">
      <alignment horizontal="left" vertical="top" wrapText="1"/>
      <protection locked="0"/>
    </xf>
    <xf numFmtId="0" fontId="1" fillId="4" borderId="1" xfId="0" applyFont="1" applyFill="1" applyBorder="1" applyAlignment="1" applyProtection="1">
      <alignment horizontal="left" vertical="top" wrapText="1"/>
      <protection locked="0"/>
    </xf>
    <xf numFmtId="0" fontId="1" fillId="4" borderId="45" xfId="0" applyFont="1" applyFill="1" applyBorder="1" applyAlignment="1" applyProtection="1">
      <alignment horizontal="left" vertical="top" wrapText="1"/>
      <protection locked="0"/>
    </xf>
    <xf numFmtId="0" fontId="4" fillId="2" borderId="1" xfId="0" applyFont="1" applyFill="1" applyBorder="1" applyAlignment="1">
      <alignment horizontal="center"/>
    </xf>
    <xf numFmtId="0" fontId="21" fillId="4" borderId="37" xfId="0" applyFont="1" applyFill="1" applyBorder="1" applyAlignment="1">
      <alignment horizontal="center" vertical="center" textRotation="90"/>
    </xf>
    <xf numFmtId="0" fontId="21" fillId="4" borderId="14" xfId="0" applyFont="1" applyFill="1" applyBorder="1" applyAlignment="1">
      <alignment horizontal="center" vertical="center" textRotation="90"/>
    </xf>
    <xf numFmtId="0" fontId="21" fillId="4" borderId="36" xfId="0" applyFont="1" applyFill="1" applyBorder="1" applyAlignment="1">
      <alignment horizontal="center" vertical="center" textRotation="90"/>
    </xf>
    <xf numFmtId="0" fontId="1" fillId="2" borderId="3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7" fillId="2" borderId="25" xfId="0" applyFont="1" applyFill="1" applyBorder="1" applyAlignment="1">
      <alignment horizontal="center"/>
    </xf>
    <xf numFmtId="0" fontId="7" fillId="2" borderId="26" xfId="0" applyFont="1" applyFill="1" applyBorder="1" applyAlignment="1">
      <alignment horizontal="center"/>
    </xf>
    <xf numFmtId="0" fontId="7" fillId="2" borderId="27" xfId="0" applyFont="1" applyFill="1" applyBorder="1" applyAlignment="1">
      <alignment horizontal="center"/>
    </xf>
    <xf numFmtId="0" fontId="8" fillId="2" borderId="30" xfId="0" applyFont="1" applyFill="1" applyBorder="1" applyAlignment="1">
      <alignment horizontal="center"/>
    </xf>
    <xf numFmtId="0" fontId="8" fillId="2" borderId="31" xfId="0" applyFont="1" applyFill="1" applyBorder="1" applyAlignment="1">
      <alignment horizontal="center"/>
    </xf>
    <xf numFmtId="0" fontId="8" fillId="2" borderId="28" xfId="0" applyFont="1" applyFill="1" applyBorder="1" applyAlignment="1">
      <alignment horizontal="center"/>
    </xf>
    <xf numFmtId="0" fontId="8" fillId="2" borderId="0" xfId="0" applyFont="1" applyFill="1" applyBorder="1" applyAlignment="1">
      <alignment horizontal="center"/>
    </xf>
    <xf numFmtId="0" fontId="1" fillId="7" borderId="14"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6" fillId="8" borderId="33" xfId="0" applyFont="1" applyFill="1" applyBorder="1" applyAlignment="1">
      <alignment horizontal="center" vertical="center" wrapText="1"/>
    </xf>
    <xf numFmtId="0" fontId="6" fillId="8" borderId="34" xfId="0" applyFont="1" applyFill="1" applyBorder="1" applyAlignment="1">
      <alignment horizontal="center" vertical="center"/>
    </xf>
    <xf numFmtId="0" fontId="3" fillId="2" borderId="1" xfId="0" applyFont="1" applyFill="1" applyBorder="1" applyAlignment="1">
      <alignment horizontal="center" wrapText="1"/>
    </xf>
    <xf numFmtId="0" fontId="1" fillId="2" borderId="1" xfId="0" applyFont="1" applyFill="1" applyBorder="1" applyAlignment="1">
      <alignment horizontal="center"/>
    </xf>
    <xf numFmtId="0" fontId="3" fillId="2" borderId="0" xfId="0" applyFont="1" applyFill="1" applyBorder="1" applyAlignment="1">
      <alignment horizontal="center" wrapText="1"/>
    </xf>
    <xf numFmtId="0" fontId="1" fillId="2" borderId="0" xfId="0" applyFont="1" applyFill="1" applyBorder="1" applyAlignment="1">
      <alignment horizontal="center"/>
    </xf>
    <xf numFmtId="0" fontId="6" fillId="8" borderId="34" xfId="0" applyFont="1" applyFill="1" applyBorder="1" applyAlignment="1">
      <alignment horizontal="center" vertical="center" wrapText="1"/>
    </xf>
    <xf numFmtId="0" fontId="6" fillId="8" borderId="54" xfId="0" applyFont="1" applyFill="1" applyBorder="1" applyAlignment="1">
      <alignment horizontal="center" vertical="center"/>
    </xf>
    <xf numFmtId="0" fontId="10" fillId="2" borderId="0" xfId="1" applyFill="1" applyAlignment="1" applyProtection="1">
      <alignment horizontal="center" vertical="center"/>
    </xf>
    <xf numFmtId="0" fontId="1" fillId="2" borderId="0" xfId="0" applyFont="1" applyFill="1" applyAlignment="1">
      <alignment horizontal="center" vertical="center"/>
    </xf>
    <xf numFmtId="0" fontId="9" fillId="5" borderId="5" xfId="0" applyFont="1" applyFill="1" applyBorder="1" applyAlignment="1">
      <alignment horizontal="left"/>
    </xf>
    <xf numFmtId="49" fontId="2" fillId="6" borderId="5" xfId="0" applyNumberFormat="1" applyFont="1" applyFill="1" applyBorder="1" applyAlignment="1" applyProtection="1">
      <alignment horizontal="center"/>
      <protection locked="0"/>
    </xf>
    <xf numFmtId="0" fontId="2" fillId="6" borderId="5" xfId="0" applyFont="1" applyFill="1" applyBorder="1" applyAlignment="1" applyProtection="1">
      <alignment horizontal="center"/>
      <protection locked="0"/>
    </xf>
    <xf numFmtId="0" fontId="1" fillId="2" borderId="0" xfId="0" applyFont="1" applyFill="1" applyAlignment="1">
      <alignment horizontal="center" vertical="center" wrapText="1"/>
    </xf>
    <xf numFmtId="0" fontId="1" fillId="2" borderId="0" xfId="0" applyFont="1" applyFill="1" applyAlignment="1">
      <alignment horizontal="center"/>
    </xf>
  </cellXfs>
  <cellStyles count="2">
    <cellStyle name="Hyperlink" xfId="1" builtinId="8"/>
    <cellStyle name="Normal" xfId="0" builtinId="0"/>
  </cellStyles>
  <dxfs count="19">
    <dxf>
      <font>
        <b/>
        <i val="0"/>
        <color rgb="FFFF0000"/>
      </font>
      <fill>
        <patternFill>
          <bgColor rgb="FFFFC000"/>
        </patternFill>
      </fill>
    </dxf>
    <dxf>
      <font>
        <b/>
        <i val="0"/>
        <color theme="0"/>
      </font>
      <fill>
        <patternFill>
          <bgColor rgb="FFFF0000"/>
        </patternFill>
      </fill>
    </dxf>
    <dxf>
      <font>
        <b/>
        <i val="0"/>
        <color rgb="FF006100"/>
      </font>
      <fill>
        <patternFill>
          <bgColor rgb="FFC6EFCE"/>
        </patternFill>
      </fill>
    </dxf>
    <dxf>
      <font>
        <color rgb="FFFFC000"/>
      </font>
      <fill>
        <patternFill>
          <bgColor rgb="FFFF0000"/>
        </patternFill>
      </fill>
    </dxf>
    <dxf>
      <font>
        <b/>
        <i val="0"/>
        <color rgb="FF9C0006"/>
      </font>
      <fill>
        <patternFill>
          <bgColor rgb="FFFFC7CE"/>
        </patternFill>
      </fill>
    </dxf>
    <dxf>
      <font>
        <b/>
        <i val="0"/>
        <color theme="8" tint="-0.24994659260841701"/>
      </font>
      <fill>
        <patternFill>
          <bgColor theme="8" tint="0.39994506668294322"/>
        </patternFill>
      </fill>
    </dxf>
    <dxf>
      <font>
        <b/>
        <i val="0"/>
        <color theme="7" tint="-0.24994659260841701"/>
      </font>
      <fill>
        <patternFill>
          <bgColor theme="7" tint="0.39994506668294322"/>
        </patternFill>
      </fill>
    </dxf>
    <dxf>
      <font>
        <b/>
        <i val="0"/>
        <color theme="7" tint="-0.24994659260841701"/>
      </font>
      <fill>
        <patternFill>
          <bgColor theme="7" tint="0.39994506668294322"/>
        </patternFill>
      </fill>
    </dxf>
    <dxf>
      <font>
        <b/>
        <i val="0"/>
        <color rgb="FF9C6500"/>
      </font>
      <fill>
        <patternFill>
          <bgColor rgb="FFFFEB9C"/>
        </patternFill>
      </fill>
    </dxf>
    <dxf>
      <font>
        <b/>
        <i val="0"/>
      </font>
      <fill>
        <patternFill>
          <bgColor theme="4" tint="0.79998168889431442"/>
        </patternFill>
      </fill>
    </dxf>
    <dxf>
      <font>
        <b/>
        <i val="0"/>
        <color theme="9" tint="-0.24994659260841701"/>
      </font>
      <fill>
        <patternFill>
          <bgColor theme="9" tint="0.59996337778862885"/>
        </patternFill>
      </fill>
    </dxf>
    <dxf>
      <font>
        <b/>
        <i val="0"/>
        <color rgb="FF9C6500"/>
      </font>
      <fill>
        <patternFill>
          <bgColor theme="2"/>
        </patternFill>
      </fill>
    </dxf>
    <dxf>
      <font>
        <condense val="0"/>
        <extend val="0"/>
        <color rgb="FF9C0006"/>
      </font>
      <fill>
        <patternFill>
          <bgColor rgb="FFFFC7CE"/>
        </patternFill>
      </fill>
    </dxf>
    <dxf>
      <font>
        <b/>
        <i val="0"/>
        <color rgb="FF006100"/>
      </font>
      <fill>
        <patternFill>
          <bgColor rgb="FFC6EFCE"/>
        </patternFill>
      </fill>
    </dxf>
    <dxf>
      <font>
        <color rgb="FFFFC000"/>
      </font>
      <fill>
        <patternFill>
          <bgColor rgb="FFFF0000"/>
        </patternFill>
      </fill>
    </dxf>
    <dxf>
      <font>
        <b/>
        <i val="0"/>
        <color rgb="FF9C0006"/>
      </font>
      <fill>
        <patternFill>
          <bgColor rgb="FFFFC7CE"/>
        </patternFill>
      </fill>
    </dxf>
    <dxf>
      <font>
        <b/>
        <i val="0"/>
        <color rgb="FFFF0000"/>
      </font>
      <fill>
        <patternFill>
          <bgColor rgb="FFFFC000"/>
        </patternFill>
      </fill>
    </dxf>
    <dxf>
      <font>
        <b/>
        <i val="0"/>
        <color rgb="FFC00000"/>
      </font>
      <fill>
        <patternFill>
          <bgColor theme="5" tint="0.59996337778862885"/>
        </patternFill>
      </fill>
    </dxf>
    <dxf>
      <font>
        <b/>
        <i val="0"/>
        <color rgb="FFFFFF00"/>
      </font>
      <fill>
        <patternFill>
          <bgColor rgb="FFC000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190500</xdr:colOff>
      <xdr:row>0</xdr:row>
      <xdr:rowOff>76200</xdr:rowOff>
    </xdr:from>
    <xdr:to>
      <xdr:col>14</xdr:col>
      <xdr:colOff>504633</xdr:colOff>
      <xdr:row>5</xdr:row>
      <xdr:rowOff>37908</xdr:rowOff>
    </xdr:to>
    <xdr:pic>
      <xdr:nvPicPr>
        <xdr:cNvPr id="2" name="Picture 1" descr="Glob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505700" y="76200"/>
          <a:ext cx="1533333" cy="15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514351</xdr:colOff>
      <xdr:row>3</xdr:row>
      <xdr:rowOff>190500</xdr:rowOff>
    </xdr:from>
    <xdr:to>
      <xdr:col>4</xdr:col>
      <xdr:colOff>4705350</xdr:colOff>
      <xdr:row>3</xdr:row>
      <xdr:rowOff>190500</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flipH="1">
          <a:off x="5895976" y="990600"/>
          <a:ext cx="4190999"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2</xdr:row>
      <xdr:rowOff>9525</xdr:rowOff>
    </xdr:from>
    <xdr:to>
      <xdr:col>4</xdr:col>
      <xdr:colOff>374523</xdr:colOff>
      <xdr:row>5</xdr:row>
      <xdr:rowOff>190500</xdr:rowOff>
    </xdr:to>
    <xdr:sp macro="" textlink="">
      <xdr:nvSpPr>
        <xdr:cNvPr id="8" name="Right Brace 7">
          <a:extLst>
            <a:ext uri="{FF2B5EF4-FFF2-40B4-BE49-F238E27FC236}">
              <a16:creationId xmlns:a16="http://schemas.microsoft.com/office/drawing/2014/main" id="{00000000-0008-0000-0100-000008000000}"/>
            </a:ext>
          </a:extLst>
        </xdr:cNvPr>
        <xdr:cNvSpPr/>
      </xdr:nvSpPr>
      <xdr:spPr>
        <a:xfrm>
          <a:off x="5457825" y="609600"/>
          <a:ext cx="298323" cy="7810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0</xdr:colOff>
      <xdr:row>8</xdr:row>
      <xdr:rowOff>328610</xdr:rowOff>
    </xdr:from>
    <xdr:to>
      <xdr:col>6</xdr:col>
      <xdr:colOff>1790700</xdr:colOff>
      <xdr:row>9</xdr:row>
      <xdr:rowOff>209549</xdr:rowOff>
    </xdr:to>
    <xdr:sp macro="" textlink="">
      <xdr:nvSpPr>
        <xdr:cNvPr id="11" name="Right Brace 10">
          <a:extLst>
            <a:ext uri="{FF2B5EF4-FFF2-40B4-BE49-F238E27FC236}">
              <a16:creationId xmlns:a16="http://schemas.microsoft.com/office/drawing/2014/main" id="{00000000-0008-0000-0100-00000B000000}"/>
            </a:ext>
          </a:extLst>
        </xdr:cNvPr>
        <xdr:cNvSpPr/>
      </xdr:nvSpPr>
      <xdr:spPr>
        <a:xfrm rot="16200000">
          <a:off x="11818143" y="378617"/>
          <a:ext cx="452439" cy="37433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1876425</xdr:colOff>
      <xdr:row>8</xdr:row>
      <xdr:rowOff>9525</xdr:rowOff>
    </xdr:from>
    <xdr:to>
      <xdr:col>5</xdr:col>
      <xdr:colOff>1876425</xdr:colOff>
      <xdr:row>8</xdr:row>
      <xdr:rowOff>219075</xdr:rowOff>
    </xdr:to>
    <xdr:cxnSp macro="">
      <xdr:nvCxnSpPr>
        <xdr:cNvPr id="13" name="Straight Arrow Connector 12">
          <a:extLst>
            <a:ext uri="{FF2B5EF4-FFF2-40B4-BE49-F238E27FC236}">
              <a16:creationId xmlns:a16="http://schemas.microsoft.com/office/drawing/2014/main" id="{00000000-0008-0000-0100-00000D000000}"/>
            </a:ext>
          </a:extLst>
        </xdr:cNvPr>
        <xdr:cNvCxnSpPr/>
      </xdr:nvCxnSpPr>
      <xdr:spPr>
        <a:xfrm>
          <a:off x="12049125" y="1704975"/>
          <a:ext cx="0" cy="2095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loir.com/Sections/LandH/FederalHCReform.asp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loir.com/sitedocuments/2022ACAHIV-AIDSFormularyInstruct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BG33"/>
  <sheetViews>
    <sheetView topLeftCell="A7" workbookViewId="0">
      <selection activeCell="G7" sqref="G7"/>
    </sheetView>
  </sheetViews>
  <sheetFormatPr defaultRowHeight="15" x14ac:dyDescent="0.25"/>
  <cols>
    <col min="1" max="53" width="9.140625" style="2"/>
    <col min="54" max="59" width="9.140625" style="1"/>
  </cols>
  <sheetData>
    <row r="1" spans="1:41" ht="29.25" customHeight="1" x14ac:dyDescent="0.35">
      <c r="A1" s="96" t="s">
        <v>27</v>
      </c>
      <c r="B1" s="96"/>
      <c r="C1" s="96"/>
      <c r="D1" s="96"/>
      <c r="E1" s="96"/>
      <c r="F1" s="96"/>
      <c r="G1" s="96"/>
      <c r="H1" s="96"/>
      <c r="I1" s="96"/>
      <c r="J1" s="58"/>
      <c r="K1" s="58"/>
      <c r="L1" s="58"/>
      <c r="M1" s="58"/>
      <c r="N1" s="58"/>
      <c r="O1" s="58"/>
      <c r="R1" s="69"/>
      <c r="S1" s="69"/>
      <c r="T1" s="69"/>
      <c r="U1" s="69"/>
      <c r="V1" s="69"/>
      <c r="W1" s="69"/>
      <c r="X1" s="69"/>
      <c r="Y1" s="69"/>
      <c r="Z1" s="69"/>
      <c r="AA1" s="69"/>
    </row>
    <row r="2" spans="1:41" ht="12.75" customHeight="1" x14ac:dyDescent="0.35">
      <c r="A2" s="63"/>
      <c r="B2" s="63"/>
      <c r="C2" s="63"/>
      <c r="D2" s="63"/>
      <c r="E2" s="63"/>
      <c r="F2" s="63"/>
      <c r="G2" s="63"/>
      <c r="H2" s="63"/>
      <c r="I2" s="63"/>
      <c r="J2" s="58"/>
      <c r="K2" s="58"/>
      <c r="L2" s="58"/>
      <c r="M2" s="58"/>
      <c r="N2" s="58"/>
      <c r="O2" s="58"/>
      <c r="R2" s="69"/>
      <c r="S2" s="69"/>
      <c r="T2" s="69"/>
      <c r="U2" s="69"/>
      <c r="V2" s="69"/>
      <c r="W2" s="69"/>
      <c r="X2" s="69"/>
      <c r="Y2" s="69"/>
      <c r="Z2" s="69"/>
      <c r="AA2" s="69"/>
    </row>
    <row r="3" spans="1:41" ht="21" customHeight="1" x14ac:dyDescent="0.3">
      <c r="A3" s="62" t="s">
        <v>26</v>
      </c>
      <c r="B3" s="58"/>
      <c r="C3" s="58"/>
      <c r="D3" s="58"/>
      <c r="E3" s="58"/>
      <c r="F3" s="58"/>
      <c r="G3" s="58"/>
      <c r="H3" s="58"/>
      <c r="I3" s="58"/>
      <c r="J3" s="58"/>
      <c r="K3" s="58"/>
      <c r="L3" s="58"/>
      <c r="M3" s="58"/>
      <c r="N3" s="58"/>
      <c r="O3" s="58"/>
      <c r="R3" s="69"/>
      <c r="S3" s="69"/>
      <c r="T3" s="69"/>
      <c r="U3" s="69"/>
      <c r="V3" s="69"/>
      <c r="W3" s="69"/>
      <c r="X3" s="69"/>
      <c r="Y3" s="69"/>
      <c r="Z3" s="69"/>
      <c r="AA3" s="69"/>
      <c r="AO3" s="70" t="s">
        <v>13</v>
      </c>
    </row>
    <row r="4" spans="1:41" ht="12.75" customHeight="1" x14ac:dyDescent="0.3">
      <c r="A4" s="62"/>
      <c r="B4" s="58"/>
      <c r="C4" s="58"/>
      <c r="D4" s="58"/>
      <c r="E4" s="58"/>
      <c r="F4" s="58"/>
      <c r="G4" s="58"/>
      <c r="H4" s="58"/>
      <c r="I4" s="58"/>
      <c r="J4" s="58"/>
      <c r="K4" s="58"/>
      <c r="L4" s="58"/>
      <c r="M4" s="58"/>
      <c r="N4" s="58"/>
      <c r="O4" s="58"/>
      <c r="R4" s="69"/>
      <c r="S4" s="69"/>
      <c r="T4" s="69"/>
      <c r="U4" s="69"/>
      <c r="V4" s="69"/>
      <c r="W4" s="69"/>
      <c r="X4" s="69"/>
      <c r="Y4" s="69"/>
      <c r="Z4" s="69"/>
      <c r="AA4" s="69"/>
      <c r="AO4" s="70" t="s">
        <v>14</v>
      </c>
    </row>
    <row r="5" spans="1:41" ht="48" customHeight="1" x14ac:dyDescent="0.25">
      <c r="A5" s="100" t="s">
        <v>30</v>
      </c>
      <c r="B5" s="100"/>
      <c r="C5" s="100"/>
      <c r="D5" s="100"/>
      <c r="E5" s="100"/>
      <c r="F5" s="100"/>
      <c r="G5" s="100"/>
      <c r="H5" s="100"/>
      <c r="I5" s="100"/>
      <c r="J5" s="100"/>
      <c r="K5" s="68"/>
      <c r="L5" s="68"/>
      <c r="M5" s="58"/>
      <c r="N5" s="58"/>
      <c r="O5" s="58"/>
      <c r="R5" s="69"/>
      <c r="S5" s="69"/>
      <c r="T5" s="69"/>
      <c r="U5" s="69"/>
      <c r="V5" s="69"/>
      <c r="W5" s="69"/>
      <c r="X5" s="69"/>
      <c r="Y5" s="69"/>
      <c r="Z5" s="69"/>
      <c r="AA5" s="69"/>
    </row>
    <row r="6" spans="1:41" x14ac:dyDescent="0.25">
      <c r="A6" s="58"/>
      <c r="B6" s="58"/>
      <c r="C6" s="58"/>
      <c r="D6" s="58"/>
      <c r="E6" s="58"/>
      <c r="F6" s="58"/>
      <c r="G6" s="58"/>
      <c r="H6" s="58"/>
      <c r="I6" s="58"/>
      <c r="J6" s="58"/>
      <c r="K6" s="58"/>
      <c r="L6" s="58"/>
      <c r="M6" s="58"/>
      <c r="N6" s="58"/>
      <c r="O6" s="58"/>
      <c r="R6" s="69"/>
      <c r="S6" s="69"/>
      <c r="T6" s="69"/>
      <c r="U6" s="69"/>
      <c r="V6" s="69"/>
      <c r="W6" s="69"/>
      <c r="X6" s="69"/>
      <c r="Y6" s="69"/>
      <c r="Z6" s="69"/>
      <c r="AA6" s="69"/>
    </row>
    <row r="7" spans="1:41" x14ac:dyDescent="0.25">
      <c r="A7" s="60" t="s">
        <v>15</v>
      </c>
      <c r="B7" s="60"/>
      <c r="C7" s="60"/>
      <c r="D7" s="60"/>
      <c r="E7" s="60"/>
      <c r="F7" s="59"/>
      <c r="G7" s="61" t="s">
        <v>14</v>
      </c>
      <c r="H7" s="58"/>
      <c r="I7" s="58"/>
      <c r="J7" s="58"/>
      <c r="K7" s="58"/>
      <c r="L7" s="58"/>
      <c r="M7" s="58"/>
      <c r="N7" s="58"/>
      <c r="O7" s="58"/>
      <c r="R7" s="69"/>
      <c r="S7" s="69"/>
      <c r="T7" s="69"/>
      <c r="U7" s="69"/>
      <c r="V7" s="69"/>
      <c r="W7" s="69"/>
      <c r="X7" s="69"/>
      <c r="Y7" s="69"/>
      <c r="Z7" s="69"/>
      <c r="AA7" s="69"/>
    </row>
    <row r="8" spans="1:41" x14ac:dyDescent="0.25">
      <c r="A8" s="58"/>
      <c r="B8" s="58"/>
      <c r="C8" s="58"/>
      <c r="D8" s="58"/>
      <c r="E8" s="58"/>
      <c r="F8" s="58"/>
      <c r="G8" s="58"/>
      <c r="H8" s="58"/>
      <c r="I8" s="58"/>
      <c r="J8" s="58"/>
      <c r="K8" s="58"/>
      <c r="L8" s="58"/>
      <c r="M8" s="58"/>
      <c r="N8" s="58"/>
      <c r="O8" s="58"/>
      <c r="R8" s="69"/>
      <c r="S8" s="69"/>
      <c r="T8" s="69"/>
      <c r="U8" s="69"/>
      <c r="V8" s="69"/>
      <c r="W8" s="69"/>
      <c r="X8" s="69"/>
      <c r="Y8" s="69"/>
      <c r="Z8" s="69"/>
      <c r="AA8" s="69"/>
    </row>
    <row r="9" spans="1:41" ht="18" customHeight="1" x14ac:dyDescent="0.25">
      <c r="A9" s="101" t="s">
        <v>35</v>
      </c>
      <c r="B9" s="101"/>
      <c r="C9" s="101"/>
      <c r="D9" s="101"/>
      <c r="E9" s="101"/>
      <c r="F9" s="101"/>
      <c r="G9" s="101"/>
      <c r="H9" s="101"/>
      <c r="I9" s="101"/>
      <c r="J9" s="101"/>
      <c r="K9" s="101"/>
      <c r="L9" s="71"/>
      <c r="M9" s="71"/>
      <c r="N9" s="58"/>
      <c r="O9" s="58"/>
      <c r="R9" s="69"/>
      <c r="S9" s="69"/>
      <c r="T9" s="69"/>
      <c r="U9" s="69"/>
      <c r="V9" s="69"/>
      <c r="W9" s="69"/>
      <c r="X9" s="69"/>
      <c r="Y9" s="69"/>
      <c r="Z9" s="69"/>
      <c r="AA9" s="69"/>
    </row>
    <row r="10" spans="1:41" ht="12.75" customHeight="1" x14ac:dyDescent="0.25">
      <c r="A10" s="102"/>
      <c r="B10" s="102"/>
      <c r="C10" s="102"/>
      <c r="D10" s="102"/>
      <c r="E10" s="102"/>
      <c r="F10" s="102"/>
      <c r="G10" s="102"/>
      <c r="H10" s="102"/>
      <c r="I10" s="102"/>
      <c r="J10" s="102"/>
      <c r="K10" s="102"/>
      <c r="L10" s="102"/>
      <c r="M10" s="102"/>
      <c r="N10" s="102"/>
      <c r="O10" s="102"/>
      <c r="R10" s="69"/>
      <c r="S10" s="69"/>
      <c r="T10" s="69"/>
      <c r="U10" s="69"/>
      <c r="V10" s="69"/>
      <c r="W10" s="69"/>
      <c r="X10" s="69"/>
      <c r="Y10" s="69"/>
      <c r="Z10" s="69"/>
      <c r="AA10" s="69"/>
    </row>
    <row r="11" spans="1:41" ht="8.25" customHeight="1" x14ac:dyDescent="0.25">
      <c r="A11" s="67"/>
      <c r="B11" s="67"/>
      <c r="C11" s="67"/>
      <c r="D11" s="67"/>
      <c r="E11" s="67"/>
      <c r="F11" s="67"/>
      <c r="G11" s="67"/>
      <c r="H11" s="67"/>
      <c r="I11" s="67"/>
      <c r="J11" s="67"/>
      <c r="K11" s="67"/>
      <c r="L11" s="67"/>
      <c r="M11" s="67"/>
      <c r="N11" s="58"/>
      <c r="O11" s="58"/>
      <c r="R11" s="69"/>
      <c r="S11" s="69"/>
      <c r="T11" s="69"/>
      <c r="U11" s="69"/>
      <c r="V11" s="69"/>
      <c r="W11" s="69"/>
      <c r="X11" s="69"/>
      <c r="Y11" s="69"/>
      <c r="Z11" s="69"/>
      <c r="AA11" s="69"/>
    </row>
    <row r="12" spans="1:41" ht="53.25" customHeight="1" x14ac:dyDescent="0.25">
      <c r="A12" s="103" t="s">
        <v>33</v>
      </c>
      <c r="B12" s="103"/>
      <c r="C12" s="103"/>
      <c r="D12" s="103"/>
      <c r="E12" s="103"/>
      <c r="F12" s="103"/>
      <c r="G12" s="103"/>
      <c r="H12" s="103"/>
      <c r="I12" s="103"/>
      <c r="J12" s="103"/>
      <c r="K12" s="103"/>
      <c r="L12" s="103"/>
      <c r="M12" s="103"/>
      <c r="N12" s="103"/>
      <c r="O12" s="103"/>
      <c r="R12" s="69"/>
      <c r="S12" s="69"/>
      <c r="T12" s="69"/>
      <c r="U12" s="69"/>
      <c r="V12" s="69"/>
      <c r="W12" s="69"/>
      <c r="X12" s="69"/>
      <c r="Y12" s="69"/>
      <c r="Z12" s="69"/>
      <c r="AA12" s="69"/>
    </row>
    <row r="13" spans="1:41" x14ac:dyDescent="0.25">
      <c r="A13" s="58"/>
      <c r="B13" s="58"/>
      <c r="C13" s="58"/>
      <c r="D13" s="58"/>
      <c r="E13" s="58"/>
      <c r="F13" s="58"/>
      <c r="G13" s="58"/>
      <c r="H13" s="58"/>
      <c r="I13" s="58"/>
      <c r="J13" s="58"/>
      <c r="K13" s="58"/>
      <c r="L13" s="58"/>
      <c r="M13" s="58"/>
      <c r="N13" s="58"/>
      <c r="O13" s="58"/>
      <c r="R13" s="69"/>
      <c r="S13" s="69"/>
      <c r="T13" s="69"/>
      <c r="U13" s="69"/>
      <c r="V13" s="69"/>
      <c r="W13" s="69"/>
      <c r="X13" s="69"/>
      <c r="Y13" s="69"/>
      <c r="Z13" s="69"/>
      <c r="AA13" s="69"/>
    </row>
    <row r="14" spans="1:41" ht="18.75" x14ac:dyDescent="0.3">
      <c r="A14" s="99" t="s">
        <v>31</v>
      </c>
      <c r="B14" s="99"/>
      <c r="C14" s="99"/>
      <c r="D14" s="99"/>
      <c r="E14" s="99"/>
      <c r="F14" s="99"/>
      <c r="G14" s="99"/>
      <c r="H14" s="99"/>
      <c r="I14" s="99"/>
      <c r="J14" s="99"/>
      <c r="K14" s="99"/>
      <c r="L14" s="99"/>
      <c r="M14" s="99"/>
      <c r="N14" s="99"/>
      <c r="O14" s="58"/>
      <c r="R14" s="69"/>
      <c r="S14" s="69"/>
      <c r="T14" s="69"/>
      <c r="U14" s="69"/>
      <c r="V14" s="69"/>
      <c r="W14" s="69"/>
      <c r="X14" s="69"/>
      <c r="Y14" s="69"/>
      <c r="Z14" s="69"/>
      <c r="AA14" s="69"/>
    </row>
    <row r="15" spans="1:41" ht="4.5" customHeight="1" x14ac:dyDescent="0.25">
      <c r="A15" s="64"/>
      <c r="B15" s="58"/>
      <c r="C15" s="58"/>
      <c r="D15" s="58"/>
      <c r="E15" s="58"/>
      <c r="F15" s="58"/>
      <c r="G15" s="58"/>
      <c r="H15" s="58"/>
      <c r="I15" s="58"/>
      <c r="J15" s="58"/>
      <c r="K15" s="58"/>
      <c r="L15" s="58"/>
      <c r="M15" s="58"/>
      <c r="N15" s="58"/>
      <c r="O15" s="58"/>
      <c r="R15" s="69"/>
      <c r="S15" s="69"/>
      <c r="T15" s="69"/>
      <c r="U15" s="69"/>
      <c r="V15" s="69"/>
      <c r="W15" s="69"/>
      <c r="X15" s="69"/>
      <c r="Y15" s="69"/>
      <c r="Z15" s="69"/>
      <c r="AA15" s="69"/>
    </row>
    <row r="16" spans="1:41" x14ac:dyDescent="0.25">
      <c r="A16" s="58" t="s">
        <v>28</v>
      </c>
      <c r="B16" s="58"/>
      <c r="C16" s="58"/>
      <c r="D16" s="58"/>
      <c r="E16" s="58"/>
      <c r="F16" s="58"/>
      <c r="G16" s="58"/>
      <c r="H16" s="58"/>
      <c r="I16" s="58"/>
      <c r="J16" s="58"/>
      <c r="K16" s="58"/>
      <c r="L16" s="58"/>
      <c r="M16" s="58"/>
      <c r="N16" s="58"/>
      <c r="O16" s="58"/>
      <c r="R16" s="69"/>
      <c r="S16" s="69"/>
      <c r="T16" s="69"/>
      <c r="U16" s="69"/>
      <c r="V16" s="69"/>
      <c r="W16" s="69"/>
      <c r="X16" s="69"/>
      <c r="Y16" s="69"/>
      <c r="Z16" s="69"/>
      <c r="AA16" s="69"/>
    </row>
    <row r="17" spans="1:27" x14ac:dyDescent="0.25">
      <c r="A17" s="58"/>
      <c r="B17" s="58"/>
      <c r="C17" s="58"/>
      <c r="D17" s="58"/>
      <c r="E17" s="58"/>
      <c r="F17" s="58"/>
      <c r="G17" s="58"/>
      <c r="H17" s="58"/>
      <c r="I17" s="58"/>
      <c r="J17" s="58"/>
      <c r="K17" s="58"/>
      <c r="L17" s="58"/>
      <c r="M17" s="58"/>
      <c r="N17" s="58"/>
      <c r="O17" s="58"/>
      <c r="R17" s="69"/>
      <c r="S17" s="69"/>
      <c r="T17" s="69"/>
      <c r="U17" s="69"/>
      <c r="V17" s="69"/>
      <c r="W17" s="69"/>
      <c r="X17" s="69"/>
      <c r="Y17" s="69"/>
      <c r="Z17" s="69"/>
      <c r="AA17" s="69"/>
    </row>
    <row r="18" spans="1:27" ht="15" customHeight="1" x14ac:dyDescent="0.25">
      <c r="A18" s="97" t="s">
        <v>118</v>
      </c>
      <c r="B18" s="97"/>
      <c r="C18" s="97"/>
      <c r="D18" s="97"/>
      <c r="E18" s="97"/>
      <c r="F18" s="97"/>
      <c r="G18" s="97"/>
      <c r="H18" s="97"/>
      <c r="I18" s="97"/>
      <c r="J18" s="97"/>
      <c r="K18" s="97"/>
      <c r="L18" s="97"/>
      <c r="M18" s="97"/>
      <c r="N18" s="97"/>
      <c r="O18" s="97"/>
      <c r="R18" s="69"/>
      <c r="S18" s="69"/>
      <c r="T18" s="69"/>
      <c r="U18" s="69"/>
      <c r="V18" s="69"/>
      <c r="W18" s="69"/>
      <c r="X18" s="69"/>
      <c r="Y18" s="69"/>
      <c r="Z18" s="69"/>
      <c r="AA18" s="69"/>
    </row>
    <row r="19" spans="1:27" x14ac:dyDescent="0.25">
      <c r="A19" s="97"/>
      <c r="B19" s="97"/>
      <c r="C19" s="97"/>
      <c r="D19" s="97"/>
      <c r="E19" s="97"/>
      <c r="F19" s="97"/>
      <c r="G19" s="97"/>
      <c r="H19" s="97"/>
      <c r="I19" s="97"/>
      <c r="J19" s="97"/>
      <c r="K19" s="97"/>
      <c r="L19" s="97"/>
      <c r="M19" s="97"/>
      <c r="N19" s="97"/>
      <c r="O19" s="97"/>
      <c r="R19" s="69"/>
      <c r="S19" s="69"/>
      <c r="T19" s="69"/>
      <c r="U19" s="69"/>
      <c r="V19" s="69"/>
      <c r="W19" s="69"/>
      <c r="X19" s="69"/>
      <c r="Y19" s="69"/>
      <c r="Z19" s="69"/>
      <c r="AA19" s="69"/>
    </row>
    <row r="20" spans="1:27" x14ac:dyDescent="0.25">
      <c r="A20" s="97"/>
      <c r="B20" s="97"/>
      <c r="C20" s="97"/>
      <c r="D20" s="97"/>
      <c r="E20" s="97"/>
      <c r="F20" s="97"/>
      <c r="G20" s="97"/>
      <c r="H20" s="97"/>
      <c r="I20" s="97"/>
      <c r="J20" s="97"/>
      <c r="K20" s="97"/>
      <c r="L20" s="97"/>
      <c r="M20" s="97"/>
      <c r="N20" s="97"/>
      <c r="O20" s="97"/>
      <c r="R20" s="69"/>
      <c r="S20" s="69"/>
      <c r="T20" s="69"/>
      <c r="U20" s="69"/>
      <c r="V20" s="69"/>
      <c r="W20" s="69"/>
      <c r="X20" s="69"/>
      <c r="Y20" s="69"/>
      <c r="Z20" s="69"/>
      <c r="AA20" s="69"/>
    </row>
    <row r="21" spans="1:27" x14ac:dyDescent="0.25">
      <c r="A21" s="66"/>
      <c r="B21" s="66"/>
      <c r="C21" s="66"/>
      <c r="D21" s="66"/>
      <c r="E21" s="66"/>
      <c r="F21" s="66"/>
      <c r="G21" s="66"/>
      <c r="H21" s="66"/>
      <c r="I21" s="66"/>
      <c r="J21" s="66"/>
      <c r="K21" s="66"/>
      <c r="L21" s="66"/>
      <c r="M21" s="66"/>
      <c r="N21" s="66"/>
      <c r="O21" s="66"/>
      <c r="R21" s="69"/>
      <c r="S21" s="69"/>
      <c r="T21" s="69"/>
      <c r="U21" s="69"/>
      <c r="V21" s="69"/>
      <c r="W21" s="69"/>
      <c r="X21" s="69"/>
      <c r="Y21" s="69"/>
      <c r="Z21" s="69"/>
      <c r="AA21" s="69"/>
    </row>
    <row r="22" spans="1:27" ht="15" customHeight="1" x14ac:dyDescent="0.25">
      <c r="A22" s="97" t="s">
        <v>119</v>
      </c>
      <c r="B22" s="97"/>
      <c r="C22" s="97"/>
      <c r="D22" s="97"/>
      <c r="E22" s="97"/>
      <c r="F22" s="97"/>
      <c r="G22" s="97"/>
      <c r="H22" s="97"/>
      <c r="I22" s="97"/>
      <c r="J22" s="97"/>
      <c r="K22" s="97"/>
      <c r="L22" s="97"/>
      <c r="M22" s="97"/>
      <c r="N22" s="97"/>
      <c r="O22" s="97"/>
      <c r="R22" s="69"/>
      <c r="S22" s="69"/>
      <c r="T22" s="69"/>
      <c r="U22" s="69"/>
      <c r="V22" s="69"/>
      <c r="W22" s="69"/>
      <c r="X22" s="69"/>
      <c r="Y22" s="69"/>
      <c r="Z22" s="69"/>
      <c r="AA22" s="69"/>
    </row>
    <row r="23" spans="1:27" x14ac:dyDescent="0.25">
      <c r="A23" s="97"/>
      <c r="B23" s="97"/>
      <c r="C23" s="97"/>
      <c r="D23" s="97"/>
      <c r="E23" s="97"/>
      <c r="F23" s="97"/>
      <c r="G23" s="97"/>
      <c r="H23" s="97"/>
      <c r="I23" s="97"/>
      <c r="J23" s="97"/>
      <c r="K23" s="97"/>
      <c r="L23" s="97"/>
      <c r="M23" s="97"/>
      <c r="N23" s="97"/>
      <c r="O23" s="97"/>
      <c r="R23" s="69"/>
      <c r="S23" s="69"/>
      <c r="T23" s="69"/>
      <c r="U23" s="69"/>
      <c r="V23" s="69"/>
      <c r="W23" s="69"/>
      <c r="X23" s="69"/>
      <c r="Y23" s="69"/>
      <c r="Z23" s="69"/>
      <c r="AA23" s="69"/>
    </row>
    <row r="24" spans="1:27" x14ac:dyDescent="0.25">
      <c r="A24" s="97"/>
      <c r="B24" s="97"/>
      <c r="C24" s="97"/>
      <c r="D24" s="97"/>
      <c r="E24" s="97"/>
      <c r="F24" s="97"/>
      <c r="G24" s="97"/>
      <c r="H24" s="97"/>
      <c r="I24" s="97"/>
      <c r="J24" s="97"/>
      <c r="K24" s="97"/>
      <c r="L24" s="97"/>
      <c r="M24" s="97"/>
      <c r="N24" s="97"/>
      <c r="O24" s="97"/>
      <c r="R24" s="69"/>
      <c r="S24" s="69"/>
      <c r="T24" s="69"/>
      <c r="U24" s="69"/>
      <c r="V24" s="69"/>
      <c r="W24" s="69"/>
      <c r="X24" s="69"/>
      <c r="Y24" s="69"/>
      <c r="Z24" s="69"/>
      <c r="AA24" s="69"/>
    </row>
    <row r="25" spans="1:27" x14ac:dyDescent="0.25">
      <c r="A25" s="58"/>
      <c r="B25" s="58"/>
      <c r="C25" s="58"/>
      <c r="D25" s="58"/>
      <c r="E25" s="58"/>
      <c r="F25" s="58"/>
      <c r="G25" s="58"/>
      <c r="H25" s="58"/>
      <c r="I25" s="58"/>
      <c r="J25" s="58"/>
      <c r="K25" s="58"/>
      <c r="L25" s="58"/>
      <c r="M25" s="58"/>
      <c r="N25" s="58"/>
      <c r="O25" s="58"/>
    </row>
    <row r="26" spans="1:27" ht="15" customHeight="1" x14ac:dyDescent="0.25">
      <c r="A26" s="97" t="s">
        <v>29</v>
      </c>
      <c r="B26" s="97"/>
      <c r="C26" s="97"/>
      <c r="D26" s="97"/>
      <c r="E26" s="97"/>
      <c r="F26" s="97"/>
      <c r="G26" s="97"/>
      <c r="H26" s="97"/>
      <c r="I26" s="97"/>
      <c r="J26" s="97"/>
      <c r="K26" s="97"/>
      <c r="L26" s="97"/>
      <c r="M26" s="97"/>
      <c r="N26" s="97"/>
      <c r="O26" s="97"/>
    </row>
    <row r="27" spans="1:27" x14ac:dyDescent="0.25">
      <c r="A27" s="97"/>
      <c r="B27" s="97"/>
      <c r="C27" s="97"/>
      <c r="D27" s="97"/>
      <c r="E27" s="97"/>
      <c r="F27" s="97"/>
      <c r="G27" s="97"/>
      <c r="H27" s="97"/>
      <c r="I27" s="97"/>
      <c r="J27" s="97"/>
      <c r="K27" s="97"/>
      <c r="L27" s="97"/>
      <c r="M27" s="97"/>
      <c r="N27" s="97"/>
      <c r="O27" s="97"/>
    </row>
    <row r="28" spans="1:27" x14ac:dyDescent="0.25">
      <c r="A28" s="97"/>
      <c r="B28" s="97"/>
      <c r="C28" s="97"/>
      <c r="D28" s="97"/>
      <c r="E28" s="97"/>
      <c r="F28" s="97"/>
      <c r="G28" s="97"/>
      <c r="H28" s="97"/>
      <c r="I28" s="97"/>
      <c r="J28" s="97"/>
      <c r="K28" s="97"/>
      <c r="L28" s="97"/>
      <c r="M28" s="97"/>
      <c r="N28" s="97"/>
      <c r="O28" s="97"/>
    </row>
    <row r="29" spans="1:27" x14ac:dyDescent="0.25">
      <c r="A29" s="65"/>
      <c r="B29" s="65"/>
      <c r="C29" s="65"/>
      <c r="D29" s="65"/>
      <c r="E29" s="65"/>
      <c r="F29" s="65"/>
      <c r="G29" s="65"/>
      <c r="H29" s="65"/>
      <c r="I29" s="65"/>
      <c r="J29" s="65"/>
      <c r="K29" s="65"/>
      <c r="L29" s="65"/>
      <c r="M29" s="65"/>
      <c r="N29" s="65"/>
      <c r="O29" s="65"/>
    </row>
    <row r="30" spans="1:27" ht="15" customHeight="1" x14ac:dyDescent="0.25">
      <c r="A30" s="98" t="s">
        <v>120</v>
      </c>
      <c r="B30" s="98"/>
      <c r="C30" s="98"/>
      <c r="D30" s="98"/>
      <c r="E30" s="98"/>
      <c r="F30" s="98"/>
      <c r="G30" s="98"/>
      <c r="H30" s="98"/>
      <c r="I30" s="98"/>
      <c r="J30" s="98"/>
      <c r="K30" s="98"/>
      <c r="L30" s="98"/>
      <c r="M30" s="98"/>
      <c r="N30" s="98"/>
      <c r="O30" s="98"/>
    </row>
    <row r="31" spans="1:27" x14ac:dyDescent="0.25">
      <c r="A31" s="98"/>
      <c r="B31" s="98"/>
      <c r="C31" s="98"/>
      <c r="D31" s="98"/>
      <c r="E31" s="98"/>
      <c r="F31" s="98"/>
      <c r="G31" s="98"/>
      <c r="H31" s="98"/>
      <c r="I31" s="98"/>
      <c r="J31" s="98"/>
      <c r="K31" s="98"/>
      <c r="L31" s="98"/>
      <c r="M31" s="98"/>
      <c r="N31" s="98"/>
      <c r="O31" s="98"/>
    </row>
    <row r="32" spans="1:27" x14ac:dyDescent="0.25">
      <c r="A32" s="98"/>
      <c r="B32" s="98"/>
      <c r="C32" s="98"/>
      <c r="D32" s="98"/>
      <c r="E32" s="98"/>
      <c r="F32" s="98"/>
      <c r="G32" s="98"/>
      <c r="H32" s="98"/>
      <c r="I32" s="98"/>
      <c r="J32" s="98"/>
      <c r="K32" s="98"/>
      <c r="L32" s="98"/>
      <c r="M32" s="98"/>
      <c r="N32" s="98"/>
      <c r="O32" s="98"/>
    </row>
    <row r="33" spans="1:15" x14ac:dyDescent="0.25">
      <c r="A33" s="58"/>
      <c r="B33" s="58"/>
      <c r="C33" s="58"/>
      <c r="D33" s="58"/>
      <c r="E33" s="58"/>
      <c r="F33" s="58"/>
      <c r="G33" s="58"/>
      <c r="H33" s="58"/>
      <c r="I33" s="58"/>
      <c r="J33" s="58"/>
      <c r="K33" s="58"/>
      <c r="L33" s="58"/>
      <c r="M33" s="58"/>
      <c r="N33" s="58"/>
      <c r="O33" s="58"/>
    </row>
  </sheetData>
  <sheetProtection algorithmName="SHA-512" hashValue="j0H7LpILsgDSylpLnyCzmkODl1GzI3sfBmqeCzu/jkdN43iJjehENzr1/s+or0XiNOF9Wlp51Wz5bNX10NjZXQ==" saltValue="AAiP7E1h07nVDARwobvW5Q==" spinCount="100000" sheet="1" selectLockedCells="1"/>
  <mergeCells count="10">
    <mergeCell ref="A1:I1"/>
    <mergeCell ref="A26:O28"/>
    <mergeCell ref="A30:O32"/>
    <mergeCell ref="A14:N14"/>
    <mergeCell ref="A22:O24"/>
    <mergeCell ref="A18:O20"/>
    <mergeCell ref="A5:J5"/>
    <mergeCell ref="A9:K9"/>
    <mergeCell ref="A10:O10"/>
    <mergeCell ref="A12:O12"/>
  </mergeCells>
  <dataValidations count="1">
    <dataValidation type="list" allowBlank="1" showInputMessage="1" showErrorMessage="1" sqref="G7" xr:uid="{00000000-0002-0000-0000-000000000000}">
      <formula1>yesno</formula1>
    </dataValidation>
  </dataValidations>
  <hyperlinks>
    <hyperlink ref="A9:K9" r:id="rId1" display="View 2022 Safe Harbor Guidelines"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000"/>
  </sheetPr>
  <dimension ref="A1:FT178"/>
  <sheetViews>
    <sheetView tabSelected="1" topLeftCell="E1" zoomScaleNormal="100" workbookViewId="0">
      <selection activeCell="G77" sqref="G77"/>
    </sheetView>
  </sheetViews>
  <sheetFormatPr defaultRowHeight="15" x14ac:dyDescent="0.25"/>
  <cols>
    <col min="1" max="1" width="27" style="2" customWidth="1"/>
    <col min="2" max="2" width="8.7109375" style="34" customWidth="1"/>
    <col min="3" max="3" width="36.7109375" style="2" customWidth="1"/>
    <col min="4" max="4" width="6.5703125" style="2" hidden="1" customWidth="1"/>
    <col min="5" max="5" width="130" style="2" bestFit="1" customWidth="1"/>
    <col min="6" max="6" width="15.28515625" style="2" customWidth="1"/>
    <col min="7" max="7" width="15.140625" style="2" customWidth="1"/>
    <col min="8" max="8" width="14.42578125" style="2" customWidth="1"/>
    <col min="9" max="9" width="13.42578125" style="3" customWidth="1"/>
    <col min="10" max="10" width="48.85546875" style="2" customWidth="1"/>
    <col min="11" max="12" width="9.140625" style="2"/>
    <col min="13" max="13" width="11.42578125" style="2" customWidth="1"/>
    <col min="14" max="14" width="9.140625" style="2" customWidth="1"/>
    <col min="15" max="17" width="0" style="2" hidden="1" customWidth="1"/>
    <col min="18" max="176" width="9.140625" style="2"/>
  </cols>
  <sheetData>
    <row r="1" spans="1:18" ht="32.25" customHeight="1" x14ac:dyDescent="0.35">
      <c r="A1" s="138" t="s">
        <v>36</v>
      </c>
      <c r="B1" s="138"/>
      <c r="C1" s="138"/>
      <c r="D1" s="138"/>
      <c r="E1" s="138"/>
      <c r="F1" s="138"/>
      <c r="G1" s="138"/>
      <c r="I1" s="114" t="s">
        <v>22</v>
      </c>
      <c r="J1" s="117" t="str">
        <f>IF(F3="Please Complete all Cells of this Color","Template Incomplete",IF(I11="","Template Meets Safe Harbor Guidelines","In Excess of Safe Harbor Guidelines"))</f>
        <v>Template Incomplete</v>
      </c>
    </row>
    <row r="2" spans="1:18" x14ac:dyDescent="0.25">
      <c r="I2" s="115"/>
      <c r="J2" s="118"/>
      <c r="K2" s="47"/>
    </row>
    <row r="3" spans="1:18" ht="15.75" x14ac:dyDescent="0.25">
      <c r="A3" s="27" t="s">
        <v>0</v>
      </c>
      <c r="B3" s="140"/>
      <c r="C3" s="140"/>
      <c r="F3" s="141" t="str">
        <f>IF(AND(COUNTA(F12:F91)=73,COUNTA(G12:G91)=73,COUNTA(B3:B6)=4),"Template Complete","Please Complete all Cells of this Color")</f>
        <v>Please Complete all Cells of this Color</v>
      </c>
      <c r="G3" s="141"/>
      <c r="I3" s="115"/>
      <c r="J3" s="51" t="str">
        <f>IF(COUNTA(E92:E142)&gt;0,"Additional Drugs Listed","")</f>
        <v/>
      </c>
      <c r="K3" s="28"/>
      <c r="M3" s="119"/>
      <c r="N3" s="120"/>
      <c r="O3" s="120"/>
      <c r="P3" s="120"/>
      <c r="Q3" s="120"/>
      <c r="R3" s="121"/>
    </row>
    <row r="4" spans="1:18" ht="15.75" x14ac:dyDescent="0.25">
      <c r="A4" s="27" t="s">
        <v>3</v>
      </c>
      <c r="B4" s="140"/>
      <c r="C4" s="140"/>
      <c r="F4" s="141"/>
      <c r="G4" s="141"/>
      <c r="I4" s="115"/>
      <c r="J4" s="51" t="str">
        <f>IF(COUNTA(J12:J142)&gt;0,"Analyst:  See Notes in Column J","")</f>
        <v/>
      </c>
      <c r="K4" s="28"/>
      <c r="M4" s="124" t="s">
        <v>12</v>
      </c>
      <c r="N4" s="125"/>
      <c r="O4" s="13" t="s">
        <v>5</v>
      </c>
      <c r="P4" s="13" t="s">
        <v>6</v>
      </c>
      <c r="Q4" s="13" t="s">
        <v>7</v>
      </c>
      <c r="R4" s="14"/>
    </row>
    <row r="5" spans="1:18" ht="15.75" x14ac:dyDescent="0.25">
      <c r="A5" s="27" t="s">
        <v>1</v>
      </c>
      <c r="B5" s="140"/>
      <c r="C5" s="140"/>
      <c r="F5" s="141"/>
      <c r="G5" s="141"/>
      <c r="I5" s="115"/>
      <c r="J5" s="51" t="str">
        <f>IF(COUNTA(C147:C156)&gt;0,"Analyst:  See Notes Below","")</f>
        <v/>
      </c>
      <c r="M5" s="124" t="s">
        <v>8</v>
      </c>
      <c r="N5" s="125"/>
      <c r="O5" s="12">
        <v>20</v>
      </c>
      <c r="P5" s="12">
        <v>25</v>
      </c>
      <c r="Q5" s="12">
        <v>30</v>
      </c>
      <c r="R5" s="15">
        <v>40</v>
      </c>
    </row>
    <row r="6" spans="1:18" ht="15.75" x14ac:dyDescent="0.25">
      <c r="A6" s="27" t="s">
        <v>2</v>
      </c>
      <c r="B6" s="139"/>
      <c r="C6" s="139"/>
      <c r="F6" s="141"/>
      <c r="G6" s="141"/>
      <c r="I6" s="116"/>
      <c r="J6" s="50" t="str">
        <f>IF(COUNTIF(B12:B91,"=X")&gt;0,"Zero Values Detected","")</f>
        <v/>
      </c>
      <c r="M6" s="124" t="s">
        <v>9</v>
      </c>
      <c r="N6" s="125"/>
      <c r="O6" s="12">
        <v>35</v>
      </c>
      <c r="P6" s="12">
        <v>40</v>
      </c>
      <c r="Q6" s="12">
        <v>55</v>
      </c>
      <c r="R6" s="15">
        <v>70</v>
      </c>
    </row>
    <row r="7" spans="1:18" x14ac:dyDescent="0.25">
      <c r="F7" s="141"/>
      <c r="G7" s="141"/>
      <c r="M7" s="124" t="s">
        <v>10</v>
      </c>
      <c r="N7" s="125"/>
      <c r="O7" s="12">
        <v>75</v>
      </c>
      <c r="P7" s="12">
        <v>85</v>
      </c>
      <c r="Q7" s="12">
        <v>115</v>
      </c>
      <c r="R7" s="15">
        <v>150</v>
      </c>
    </row>
    <row r="8" spans="1:18" ht="12" customHeight="1" x14ac:dyDescent="0.25">
      <c r="A8" s="142"/>
      <c r="B8" s="142"/>
      <c r="F8" s="141"/>
      <c r="G8" s="141"/>
      <c r="M8" s="122" t="s">
        <v>11</v>
      </c>
      <c r="N8" s="123"/>
      <c r="O8" s="16">
        <v>95</v>
      </c>
      <c r="P8" s="16">
        <v>115</v>
      </c>
      <c r="Q8" s="16">
        <v>150</v>
      </c>
      <c r="R8" s="17">
        <v>200</v>
      </c>
    </row>
    <row r="9" spans="1:18" ht="32.25" customHeight="1" x14ac:dyDescent="0.3">
      <c r="A9" s="137" t="str">
        <f>IF(Instructions!G7="No","*Please read the instructions tab completely before completing the template.","")</f>
        <v>*Please read the instructions tab completely before completing the template.</v>
      </c>
      <c r="B9" s="137"/>
      <c r="C9" s="137"/>
      <c r="E9" s="28"/>
      <c r="F9" s="132"/>
      <c r="G9" s="133"/>
      <c r="H9" s="10"/>
    </row>
    <row r="10" spans="1:18" ht="39.75" customHeight="1" thickBot="1" x14ac:dyDescent="0.3">
      <c r="A10" s="136" t="s">
        <v>37</v>
      </c>
      <c r="B10" s="136"/>
      <c r="C10" s="136"/>
      <c r="F10" s="130" t="s">
        <v>32</v>
      </c>
      <c r="G10" s="131"/>
      <c r="H10" s="113" t="s">
        <v>21</v>
      </c>
      <c r="I10" s="113"/>
      <c r="J10" s="53"/>
    </row>
    <row r="11" spans="1:18" ht="42.75" customHeight="1" thickTop="1" thickBot="1" x14ac:dyDescent="0.35">
      <c r="A11" s="28"/>
      <c r="B11" s="28"/>
      <c r="C11" s="45"/>
      <c r="E11" s="6" t="s">
        <v>4</v>
      </c>
      <c r="F11" s="7" t="s">
        <v>19</v>
      </c>
      <c r="G11" s="8" t="s">
        <v>18</v>
      </c>
      <c r="H11" s="48" t="str">
        <f>IF(COUNTIF(H12:H91,"=X")&gt;0,"Min &gt; Max for 1 or More Listed Drugs","")</f>
        <v/>
      </c>
      <c r="I11" s="49" t="str">
        <f>IF(COUNTIF(I12:I91,"=X")&gt;0,"Highlighted Cells Exceed Safe Harbor","")</f>
        <v/>
      </c>
      <c r="J11" s="52" t="s">
        <v>20</v>
      </c>
      <c r="K11" s="5"/>
      <c r="L11" s="5"/>
      <c r="M11" s="5"/>
      <c r="N11" s="5"/>
      <c r="O11" s="5"/>
      <c r="P11" s="5"/>
    </row>
    <row r="12" spans="1:18" ht="35.1" customHeight="1" thickBot="1" x14ac:dyDescent="0.3">
      <c r="A12" s="11"/>
      <c r="B12" s="11" t="str">
        <f>IF(G12="","",IF(G12=0,"X",""))</f>
        <v/>
      </c>
      <c r="C12" s="128" t="s">
        <v>23</v>
      </c>
      <c r="D12" s="9">
        <v>1</v>
      </c>
      <c r="E12" s="95" t="s">
        <v>39</v>
      </c>
      <c r="F12" s="19"/>
      <c r="G12" s="20"/>
      <c r="H12" s="35" t="str">
        <f>IF(F12&gt;G12,"X","")</f>
        <v/>
      </c>
      <c r="I12" s="36" t="str">
        <f>IF(G12&lt;=$R$5,"","X")</f>
        <v/>
      </c>
      <c r="J12" s="54"/>
    </row>
    <row r="13" spans="1:18" ht="35.1" customHeight="1" thickBot="1" x14ac:dyDescent="0.3">
      <c r="A13" s="81"/>
      <c r="B13" s="81"/>
      <c r="C13" s="134"/>
      <c r="D13" s="9"/>
      <c r="E13" s="95" t="s">
        <v>40</v>
      </c>
      <c r="F13" s="19"/>
      <c r="G13" s="20"/>
      <c r="H13" s="35" t="str">
        <f t="shared" ref="H13:H31" si="0">IF(F13&gt;G13,"X","")</f>
        <v/>
      </c>
      <c r="I13" s="36" t="str">
        <f t="shared" ref="I13:I31" si="1">IF(G13&lt;=$R$5,"","X")</f>
        <v/>
      </c>
      <c r="J13" s="54"/>
    </row>
    <row r="14" spans="1:18" ht="35.1" customHeight="1" thickBot="1" x14ac:dyDescent="0.3">
      <c r="A14" s="34"/>
      <c r="B14" s="46" t="str">
        <f>IF(G14="","",IF(G14=0,"X",""))</f>
        <v/>
      </c>
      <c r="C14" s="129"/>
      <c r="D14" s="9">
        <v>2</v>
      </c>
      <c r="E14" s="95" t="s">
        <v>41</v>
      </c>
      <c r="F14" s="19"/>
      <c r="G14" s="20"/>
      <c r="H14" s="35" t="str">
        <f t="shared" si="0"/>
        <v/>
      </c>
      <c r="I14" s="36" t="str">
        <f t="shared" si="1"/>
        <v/>
      </c>
      <c r="J14" s="55"/>
    </row>
    <row r="15" spans="1:18" ht="35.1" customHeight="1" thickBot="1" x14ac:dyDescent="0.3">
      <c r="A15" s="77"/>
      <c r="B15" s="76"/>
      <c r="C15" s="129"/>
      <c r="D15" s="9"/>
      <c r="E15" s="95" t="s">
        <v>42</v>
      </c>
      <c r="F15" s="19"/>
      <c r="G15" s="20"/>
      <c r="H15" s="35" t="str">
        <f t="shared" si="0"/>
        <v/>
      </c>
      <c r="I15" s="36" t="str">
        <f t="shared" si="1"/>
        <v/>
      </c>
      <c r="J15" s="55"/>
    </row>
    <row r="16" spans="1:18" ht="35.1" customHeight="1" thickBot="1" x14ac:dyDescent="0.3">
      <c r="A16" s="34"/>
      <c r="B16" s="46" t="str">
        <f t="shared" ref="B16:B91" si="2">IF(G16="","",IF(G16=0,"X",""))</f>
        <v/>
      </c>
      <c r="C16" s="129"/>
      <c r="D16" s="9">
        <v>3</v>
      </c>
      <c r="E16" s="95" t="s">
        <v>43</v>
      </c>
      <c r="F16" s="19"/>
      <c r="G16" s="20"/>
      <c r="H16" s="35" t="str">
        <f t="shared" si="0"/>
        <v/>
      </c>
      <c r="I16" s="36" t="str">
        <f t="shared" si="1"/>
        <v/>
      </c>
      <c r="J16" s="55"/>
    </row>
    <row r="17" spans="1:10" ht="35.1" customHeight="1" thickBot="1" x14ac:dyDescent="0.3">
      <c r="A17" s="77"/>
      <c r="B17" s="76"/>
      <c r="C17" s="129"/>
      <c r="D17" s="9"/>
      <c r="E17" s="95" t="s">
        <v>44</v>
      </c>
      <c r="F17" s="19"/>
      <c r="G17" s="20"/>
      <c r="H17" s="35" t="str">
        <f t="shared" si="0"/>
        <v/>
      </c>
      <c r="I17" s="36" t="str">
        <f t="shared" si="1"/>
        <v/>
      </c>
      <c r="J17" s="55"/>
    </row>
    <row r="18" spans="1:10" ht="35.1" customHeight="1" thickBot="1" x14ac:dyDescent="0.3">
      <c r="A18" s="77"/>
      <c r="B18" s="76"/>
      <c r="C18" s="129"/>
      <c r="D18" s="9"/>
      <c r="E18" s="95" t="s">
        <v>45</v>
      </c>
      <c r="F18" s="19"/>
      <c r="G18" s="20"/>
      <c r="H18" s="35" t="str">
        <f t="shared" si="0"/>
        <v/>
      </c>
      <c r="I18" s="36" t="str">
        <f t="shared" si="1"/>
        <v/>
      </c>
      <c r="J18" s="55"/>
    </row>
    <row r="19" spans="1:10" ht="35.1" customHeight="1" thickBot="1" x14ac:dyDescent="0.3">
      <c r="A19" s="34"/>
      <c r="B19" s="46" t="str">
        <f t="shared" si="2"/>
        <v/>
      </c>
      <c r="C19" s="129"/>
      <c r="D19" s="9">
        <v>4</v>
      </c>
      <c r="E19" s="95" t="s">
        <v>46</v>
      </c>
      <c r="F19" s="19"/>
      <c r="G19" s="20"/>
      <c r="H19" s="35" t="str">
        <f t="shared" si="0"/>
        <v/>
      </c>
      <c r="I19" s="36" t="str">
        <f t="shared" si="1"/>
        <v/>
      </c>
      <c r="J19" s="55"/>
    </row>
    <row r="20" spans="1:10" ht="35.1" customHeight="1" thickBot="1" x14ac:dyDescent="0.3">
      <c r="A20" s="34"/>
      <c r="B20" s="46" t="str">
        <f t="shared" si="2"/>
        <v/>
      </c>
      <c r="C20" s="129"/>
      <c r="D20" s="9">
        <v>5</v>
      </c>
      <c r="E20" s="95" t="s">
        <v>47</v>
      </c>
      <c r="F20" s="19"/>
      <c r="G20" s="20"/>
      <c r="H20" s="35" t="str">
        <f t="shared" si="0"/>
        <v/>
      </c>
      <c r="I20" s="36" t="str">
        <f t="shared" si="1"/>
        <v/>
      </c>
      <c r="J20" s="55"/>
    </row>
    <row r="21" spans="1:10" ht="35.1" customHeight="1" thickBot="1" x14ac:dyDescent="0.3">
      <c r="A21" s="77"/>
      <c r="B21" s="76"/>
      <c r="C21" s="129"/>
      <c r="D21" s="9"/>
      <c r="E21" s="95" t="s">
        <v>48</v>
      </c>
      <c r="F21" s="19"/>
      <c r="G21" s="20"/>
      <c r="H21" s="35" t="str">
        <f t="shared" si="0"/>
        <v/>
      </c>
      <c r="I21" s="36" t="str">
        <f t="shared" si="1"/>
        <v/>
      </c>
      <c r="J21" s="55"/>
    </row>
    <row r="22" spans="1:10" ht="35.1" customHeight="1" thickBot="1" x14ac:dyDescent="0.3">
      <c r="A22" s="34"/>
      <c r="B22" s="46" t="str">
        <f t="shared" si="2"/>
        <v/>
      </c>
      <c r="C22" s="129"/>
      <c r="D22" s="9">
        <v>6</v>
      </c>
      <c r="E22" s="95" t="s">
        <v>49</v>
      </c>
      <c r="F22" s="19"/>
      <c r="G22" s="20"/>
      <c r="H22" s="35" t="str">
        <f t="shared" si="0"/>
        <v/>
      </c>
      <c r="I22" s="36" t="str">
        <f t="shared" si="1"/>
        <v/>
      </c>
      <c r="J22" s="55"/>
    </row>
    <row r="23" spans="1:10" ht="35.1" customHeight="1" thickBot="1" x14ac:dyDescent="0.3">
      <c r="A23" s="77"/>
      <c r="B23" s="76"/>
      <c r="C23" s="129"/>
      <c r="D23" s="9"/>
      <c r="E23" s="95" t="s">
        <v>50</v>
      </c>
      <c r="F23" s="19"/>
      <c r="G23" s="20"/>
      <c r="H23" s="35" t="str">
        <f t="shared" si="0"/>
        <v/>
      </c>
      <c r="I23" s="36" t="str">
        <f t="shared" si="1"/>
        <v/>
      </c>
      <c r="J23" s="80"/>
    </row>
    <row r="24" spans="1:10" ht="35.1" customHeight="1" thickBot="1" x14ac:dyDescent="0.3">
      <c r="A24" s="77"/>
      <c r="B24" s="76"/>
      <c r="C24" s="129"/>
      <c r="D24" s="9"/>
      <c r="E24" s="95" t="s">
        <v>51</v>
      </c>
      <c r="F24" s="19"/>
      <c r="G24" s="20"/>
      <c r="H24" s="35" t="str">
        <f t="shared" si="0"/>
        <v/>
      </c>
      <c r="I24" s="36" t="str">
        <f t="shared" si="1"/>
        <v/>
      </c>
      <c r="J24" s="80"/>
    </row>
    <row r="25" spans="1:10" ht="35.1" customHeight="1" thickBot="1" x14ac:dyDescent="0.3">
      <c r="A25" s="77"/>
      <c r="B25" s="76"/>
      <c r="C25" s="129"/>
      <c r="D25" s="9"/>
      <c r="E25" s="95" t="s">
        <v>52</v>
      </c>
      <c r="F25" s="19"/>
      <c r="G25" s="20"/>
      <c r="H25" s="35" t="str">
        <f t="shared" si="0"/>
        <v/>
      </c>
      <c r="I25" s="36" t="str">
        <f t="shared" si="1"/>
        <v/>
      </c>
      <c r="J25" s="80"/>
    </row>
    <row r="26" spans="1:10" ht="35.1" customHeight="1" thickBot="1" x14ac:dyDescent="0.3">
      <c r="A26" s="90"/>
      <c r="B26" s="89"/>
      <c r="C26" s="129"/>
      <c r="D26" s="9"/>
      <c r="E26" s="95" t="s">
        <v>53</v>
      </c>
      <c r="F26" s="19"/>
      <c r="G26" s="20"/>
      <c r="H26" s="35" t="str">
        <f t="shared" si="0"/>
        <v/>
      </c>
      <c r="I26" s="36" t="str">
        <f t="shared" si="1"/>
        <v/>
      </c>
      <c r="J26" s="80"/>
    </row>
    <row r="27" spans="1:10" ht="35.1" customHeight="1" thickBot="1" x14ac:dyDescent="0.3">
      <c r="A27" s="90"/>
      <c r="B27" s="89"/>
      <c r="C27" s="129"/>
      <c r="D27" s="9"/>
      <c r="E27" s="95" t="s">
        <v>54</v>
      </c>
      <c r="F27" s="19"/>
      <c r="G27" s="20"/>
      <c r="H27" s="35" t="str">
        <f t="shared" si="0"/>
        <v/>
      </c>
      <c r="I27" s="36" t="str">
        <f t="shared" si="1"/>
        <v/>
      </c>
      <c r="J27" s="80"/>
    </row>
    <row r="28" spans="1:10" ht="35.1" customHeight="1" thickBot="1" x14ac:dyDescent="0.3">
      <c r="A28" s="90"/>
      <c r="B28" s="89"/>
      <c r="C28" s="129"/>
      <c r="D28" s="9"/>
      <c r="E28" s="95" t="s">
        <v>55</v>
      </c>
      <c r="F28" s="19"/>
      <c r="G28" s="20"/>
      <c r="H28" s="35" t="str">
        <f t="shared" si="0"/>
        <v/>
      </c>
      <c r="I28" s="36" t="str">
        <f t="shared" si="1"/>
        <v/>
      </c>
      <c r="J28" s="80"/>
    </row>
    <row r="29" spans="1:10" ht="35.1" customHeight="1" thickBot="1" x14ac:dyDescent="0.3">
      <c r="A29" s="90"/>
      <c r="B29" s="89"/>
      <c r="C29" s="129"/>
      <c r="D29" s="9"/>
      <c r="E29" s="95" t="s">
        <v>56</v>
      </c>
      <c r="F29" s="19"/>
      <c r="G29" s="20"/>
      <c r="H29" s="35" t="str">
        <f t="shared" si="0"/>
        <v/>
      </c>
      <c r="I29" s="36" t="str">
        <f t="shared" si="1"/>
        <v/>
      </c>
      <c r="J29" s="80"/>
    </row>
    <row r="30" spans="1:10" ht="35.1" customHeight="1" thickBot="1" x14ac:dyDescent="0.3">
      <c r="A30" s="90"/>
      <c r="B30" s="89"/>
      <c r="C30" s="129"/>
      <c r="D30" s="9"/>
      <c r="E30" s="95" t="s">
        <v>57</v>
      </c>
      <c r="F30" s="19"/>
      <c r="G30" s="20"/>
      <c r="H30" s="35" t="str">
        <f t="shared" si="0"/>
        <v/>
      </c>
      <c r="I30" s="36" t="str">
        <f t="shared" si="1"/>
        <v/>
      </c>
      <c r="J30" s="80"/>
    </row>
    <row r="31" spans="1:10" ht="35.1" customHeight="1" thickBot="1" x14ac:dyDescent="0.3">
      <c r="A31" s="90"/>
      <c r="B31" s="89"/>
      <c r="C31" s="135"/>
      <c r="D31" s="9"/>
      <c r="E31" s="91" t="s">
        <v>58</v>
      </c>
      <c r="F31" s="19"/>
      <c r="G31" s="20"/>
      <c r="H31" s="56" t="str">
        <f t="shared" si="0"/>
        <v/>
      </c>
      <c r="I31" s="56" t="str">
        <f t="shared" si="1"/>
        <v/>
      </c>
      <c r="J31" s="56"/>
    </row>
    <row r="32" spans="1:10" ht="35.1" customHeight="1" thickBot="1" x14ac:dyDescent="0.3">
      <c r="A32" s="34"/>
      <c r="B32" s="46" t="str">
        <f t="shared" si="2"/>
        <v/>
      </c>
      <c r="C32" s="128" t="s">
        <v>24</v>
      </c>
      <c r="D32" s="9">
        <v>8</v>
      </c>
      <c r="E32" s="95" t="s">
        <v>59</v>
      </c>
      <c r="F32" s="19"/>
      <c r="G32" s="20"/>
      <c r="H32" s="35" t="str">
        <f t="shared" ref="H32:H91" si="3">IF(F32&gt;G32,"X","")</f>
        <v/>
      </c>
      <c r="I32" s="36" t="str">
        <f>IF(G32&lt;=$R$6,"","X")</f>
        <v/>
      </c>
      <c r="J32" s="57"/>
    </row>
    <row r="33" spans="1:10" ht="35.1" customHeight="1" thickBot="1" x14ac:dyDescent="0.3">
      <c r="A33" s="94"/>
      <c r="B33" s="93"/>
      <c r="C33" s="134"/>
      <c r="D33" s="9"/>
      <c r="E33" s="95" t="s">
        <v>60</v>
      </c>
      <c r="F33" s="19"/>
      <c r="G33" s="20"/>
      <c r="H33" s="35" t="str">
        <f t="shared" ref="H33:H74" si="4">IF(F33&gt;G33,"X","")</f>
        <v/>
      </c>
      <c r="I33" s="36" t="str">
        <f t="shared" ref="I33:I74" si="5">IF(G33&lt;=$R$6,"","X")</f>
        <v/>
      </c>
      <c r="J33" s="57"/>
    </row>
    <row r="34" spans="1:10" ht="35.1" customHeight="1" thickBot="1" x14ac:dyDescent="0.3">
      <c r="A34" s="79"/>
      <c r="B34" s="78"/>
      <c r="C34" s="134"/>
      <c r="D34" s="9"/>
      <c r="E34" s="95" t="s">
        <v>61</v>
      </c>
      <c r="F34" s="19"/>
      <c r="G34" s="20"/>
      <c r="H34" s="35" t="str">
        <f t="shared" si="4"/>
        <v/>
      </c>
      <c r="I34" s="36" t="str">
        <f t="shared" si="5"/>
        <v/>
      </c>
      <c r="J34" s="57"/>
    </row>
    <row r="35" spans="1:10" ht="35.1" customHeight="1" thickBot="1" x14ac:dyDescent="0.3">
      <c r="A35" s="79"/>
      <c r="B35" s="78"/>
      <c r="C35" s="134"/>
      <c r="D35" s="9"/>
      <c r="E35" s="95" t="s">
        <v>62</v>
      </c>
      <c r="F35" s="19"/>
      <c r="G35" s="20"/>
      <c r="H35" s="35" t="str">
        <f t="shared" si="4"/>
        <v/>
      </c>
      <c r="I35" s="36" t="str">
        <f t="shared" si="5"/>
        <v/>
      </c>
      <c r="J35" s="57"/>
    </row>
    <row r="36" spans="1:10" ht="35.1" customHeight="1" thickBot="1" x14ac:dyDescent="0.3">
      <c r="A36" s="77"/>
      <c r="B36" s="76"/>
      <c r="C36" s="134"/>
      <c r="D36" s="9"/>
      <c r="E36" s="95" t="s">
        <v>63</v>
      </c>
      <c r="F36" s="19"/>
      <c r="G36" s="20"/>
      <c r="H36" s="35" t="str">
        <f t="shared" si="4"/>
        <v/>
      </c>
      <c r="I36" s="36" t="str">
        <f t="shared" si="5"/>
        <v/>
      </c>
      <c r="J36" s="57"/>
    </row>
    <row r="37" spans="1:10" ht="35.1" customHeight="1" thickBot="1" x14ac:dyDescent="0.3">
      <c r="A37" s="34"/>
      <c r="B37" s="73" t="str">
        <f t="shared" si="2"/>
        <v/>
      </c>
      <c r="C37" s="129"/>
      <c r="D37" s="9">
        <v>9</v>
      </c>
      <c r="E37" s="95" t="s">
        <v>64</v>
      </c>
      <c r="F37" s="19"/>
      <c r="G37" s="20"/>
      <c r="H37" s="35" t="str">
        <f t="shared" si="4"/>
        <v/>
      </c>
      <c r="I37" s="36" t="str">
        <f t="shared" si="5"/>
        <v/>
      </c>
      <c r="J37" s="55"/>
    </row>
    <row r="38" spans="1:10" ht="35.1" customHeight="1" thickBot="1" x14ac:dyDescent="0.3">
      <c r="A38" s="34"/>
      <c r="B38" s="73" t="str">
        <f t="shared" si="2"/>
        <v/>
      </c>
      <c r="C38" s="129"/>
      <c r="D38" s="9">
        <v>10</v>
      </c>
      <c r="E38" s="95" t="s">
        <v>65</v>
      </c>
      <c r="F38" s="19"/>
      <c r="G38" s="20"/>
      <c r="H38" s="35" t="str">
        <f t="shared" si="4"/>
        <v/>
      </c>
      <c r="I38" s="36" t="str">
        <f t="shared" si="5"/>
        <v/>
      </c>
      <c r="J38" s="55"/>
    </row>
    <row r="39" spans="1:10" ht="35.1" customHeight="1" thickBot="1" x14ac:dyDescent="0.3">
      <c r="A39" s="77"/>
      <c r="B39" s="76"/>
      <c r="C39" s="129"/>
      <c r="D39" s="9"/>
      <c r="E39" s="95" t="s">
        <v>66</v>
      </c>
      <c r="F39" s="19"/>
      <c r="G39" s="20"/>
      <c r="H39" s="35" t="str">
        <f t="shared" si="4"/>
        <v/>
      </c>
      <c r="I39" s="36" t="str">
        <f t="shared" si="5"/>
        <v/>
      </c>
      <c r="J39" s="55"/>
    </row>
    <row r="40" spans="1:10" ht="35.1" customHeight="1" thickBot="1" x14ac:dyDescent="0.3">
      <c r="A40" s="72"/>
      <c r="B40" s="73" t="str">
        <f t="shared" si="2"/>
        <v/>
      </c>
      <c r="C40" s="129"/>
      <c r="D40" s="9"/>
      <c r="E40" s="95" t="s">
        <v>67</v>
      </c>
      <c r="F40" s="19"/>
      <c r="G40" s="20"/>
      <c r="H40" s="35" t="str">
        <f t="shared" si="4"/>
        <v/>
      </c>
      <c r="I40" s="36" t="str">
        <f t="shared" si="5"/>
        <v/>
      </c>
      <c r="J40" s="55"/>
    </row>
    <row r="41" spans="1:10" ht="35.1" customHeight="1" thickBot="1" x14ac:dyDescent="0.3">
      <c r="A41" s="77"/>
      <c r="B41" s="76"/>
      <c r="C41" s="129"/>
      <c r="D41" s="9"/>
      <c r="E41" s="95" t="s">
        <v>68</v>
      </c>
      <c r="F41" s="19"/>
      <c r="G41" s="20"/>
      <c r="H41" s="35" t="str">
        <f t="shared" si="4"/>
        <v/>
      </c>
      <c r="I41" s="36" t="str">
        <f t="shared" si="5"/>
        <v/>
      </c>
      <c r="J41" s="55"/>
    </row>
    <row r="42" spans="1:10" ht="35.1" customHeight="1" thickBot="1" x14ac:dyDescent="0.3">
      <c r="A42" s="72"/>
      <c r="B42" s="73" t="str">
        <f t="shared" si="2"/>
        <v/>
      </c>
      <c r="C42" s="129"/>
      <c r="D42" s="9"/>
      <c r="E42" s="95" t="s">
        <v>69</v>
      </c>
      <c r="F42" s="19"/>
      <c r="G42" s="20"/>
      <c r="H42" s="35" t="str">
        <f t="shared" si="4"/>
        <v/>
      </c>
      <c r="I42" s="36" t="str">
        <f t="shared" si="5"/>
        <v/>
      </c>
      <c r="J42" s="55"/>
    </row>
    <row r="43" spans="1:10" ht="35.1" customHeight="1" thickBot="1" x14ac:dyDescent="0.3">
      <c r="A43" s="34"/>
      <c r="B43" s="73" t="str">
        <f t="shared" si="2"/>
        <v/>
      </c>
      <c r="C43" s="129"/>
      <c r="D43" s="9">
        <v>11</v>
      </c>
      <c r="E43" s="95" t="s">
        <v>70</v>
      </c>
      <c r="F43" s="19"/>
      <c r="G43" s="20"/>
      <c r="H43" s="35" t="str">
        <f t="shared" si="4"/>
        <v/>
      </c>
      <c r="I43" s="36" t="str">
        <f t="shared" si="5"/>
        <v/>
      </c>
      <c r="J43" s="55"/>
    </row>
    <row r="44" spans="1:10" ht="35.1" customHeight="1" thickBot="1" x14ac:dyDescent="0.3">
      <c r="A44" s="34"/>
      <c r="B44" s="73" t="str">
        <f t="shared" si="2"/>
        <v/>
      </c>
      <c r="C44" s="129"/>
      <c r="D44" s="9">
        <v>14</v>
      </c>
      <c r="E44" s="95" t="s">
        <v>71</v>
      </c>
      <c r="F44" s="19"/>
      <c r="G44" s="20"/>
      <c r="H44" s="35" t="str">
        <f t="shared" si="4"/>
        <v/>
      </c>
      <c r="I44" s="36" t="str">
        <f t="shared" si="5"/>
        <v/>
      </c>
      <c r="J44" s="55"/>
    </row>
    <row r="45" spans="1:10" ht="35.1" customHeight="1" thickBot="1" x14ac:dyDescent="0.3">
      <c r="A45" s="79"/>
      <c r="B45" s="78"/>
      <c r="C45" s="129"/>
      <c r="D45" s="9"/>
      <c r="E45" s="95" t="s">
        <v>72</v>
      </c>
      <c r="F45" s="19"/>
      <c r="G45" s="20"/>
      <c r="H45" s="35" t="str">
        <f t="shared" si="4"/>
        <v/>
      </c>
      <c r="I45" s="36" t="str">
        <f t="shared" si="5"/>
        <v/>
      </c>
      <c r="J45" s="55"/>
    </row>
    <row r="46" spans="1:10" ht="35.1" customHeight="1" thickBot="1" x14ac:dyDescent="0.3">
      <c r="A46" s="34"/>
      <c r="B46" s="73" t="str">
        <f t="shared" si="2"/>
        <v/>
      </c>
      <c r="C46" s="129"/>
      <c r="D46" s="9">
        <v>15</v>
      </c>
      <c r="E46" s="95" t="s">
        <v>73</v>
      </c>
      <c r="F46" s="19"/>
      <c r="G46" s="20"/>
      <c r="H46" s="35" t="str">
        <f t="shared" si="4"/>
        <v/>
      </c>
      <c r="I46" s="36" t="str">
        <f t="shared" si="5"/>
        <v/>
      </c>
      <c r="J46" s="55"/>
    </row>
    <row r="47" spans="1:10" ht="35.1" customHeight="1" thickBot="1" x14ac:dyDescent="0.3">
      <c r="A47" s="72"/>
      <c r="B47" s="73" t="str">
        <f t="shared" si="2"/>
        <v/>
      </c>
      <c r="C47" s="129"/>
      <c r="D47" s="9"/>
      <c r="E47" s="95" t="s">
        <v>74</v>
      </c>
      <c r="F47" s="19"/>
      <c r="G47" s="20"/>
      <c r="H47" s="35" t="str">
        <f t="shared" si="4"/>
        <v/>
      </c>
      <c r="I47" s="36" t="str">
        <f t="shared" si="5"/>
        <v/>
      </c>
      <c r="J47" s="55"/>
    </row>
    <row r="48" spans="1:10" ht="35.1" customHeight="1" thickBot="1" x14ac:dyDescent="0.3">
      <c r="A48" s="34"/>
      <c r="B48" s="73" t="str">
        <f t="shared" si="2"/>
        <v/>
      </c>
      <c r="C48" s="129"/>
      <c r="D48" s="9">
        <v>16</v>
      </c>
      <c r="E48" s="95" t="s">
        <v>75</v>
      </c>
      <c r="F48" s="19"/>
      <c r="G48" s="20"/>
      <c r="H48" s="35" t="str">
        <f t="shared" si="4"/>
        <v/>
      </c>
      <c r="I48" s="36" t="str">
        <f t="shared" si="5"/>
        <v/>
      </c>
      <c r="J48" s="55"/>
    </row>
    <row r="49" spans="1:10" ht="35.1" customHeight="1" thickBot="1" x14ac:dyDescent="0.3">
      <c r="A49" s="77"/>
      <c r="B49" s="76"/>
      <c r="C49" s="129"/>
      <c r="D49" s="9"/>
      <c r="E49" s="95" t="s">
        <v>76</v>
      </c>
      <c r="F49" s="19"/>
      <c r="G49" s="20"/>
      <c r="H49" s="35" t="str">
        <f t="shared" si="4"/>
        <v/>
      </c>
      <c r="I49" s="36" t="str">
        <f t="shared" si="5"/>
        <v/>
      </c>
      <c r="J49" s="55"/>
    </row>
    <row r="50" spans="1:10" ht="35.1" customHeight="1" thickBot="1" x14ac:dyDescent="0.3">
      <c r="A50" s="79"/>
      <c r="B50" s="78"/>
      <c r="C50" s="129"/>
      <c r="D50" s="9"/>
      <c r="E50" s="95" t="s">
        <v>77</v>
      </c>
      <c r="F50" s="19"/>
      <c r="G50" s="20"/>
      <c r="H50" s="35" t="str">
        <f t="shared" si="4"/>
        <v/>
      </c>
      <c r="I50" s="36" t="str">
        <f t="shared" si="5"/>
        <v/>
      </c>
      <c r="J50" s="55"/>
    </row>
    <row r="51" spans="1:10" ht="35.1" customHeight="1" thickBot="1" x14ac:dyDescent="0.3">
      <c r="A51" s="34"/>
      <c r="B51" s="73" t="str">
        <f t="shared" si="2"/>
        <v/>
      </c>
      <c r="C51" s="129"/>
      <c r="D51" s="9">
        <v>17</v>
      </c>
      <c r="E51" s="95" t="s">
        <v>78</v>
      </c>
      <c r="F51" s="19"/>
      <c r="G51" s="20"/>
      <c r="H51" s="35" t="str">
        <f t="shared" si="4"/>
        <v/>
      </c>
      <c r="I51" s="36" t="str">
        <f t="shared" si="5"/>
        <v/>
      </c>
      <c r="J51" s="55"/>
    </row>
    <row r="52" spans="1:10" ht="35.1" customHeight="1" thickBot="1" x14ac:dyDescent="0.3">
      <c r="A52" s="34"/>
      <c r="B52" s="73" t="str">
        <f t="shared" si="2"/>
        <v/>
      </c>
      <c r="C52" s="129"/>
      <c r="D52" s="9">
        <v>18</v>
      </c>
      <c r="E52" s="95" t="s">
        <v>79</v>
      </c>
      <c r="F52" s="19"/>
      <c r="G52" s="20"/>
      <c r="H52" s="35" t="str">
        <f t="shared" si="4"/>
        <v/>
      </c>
      <c r="I52" s="36" t="str">
        <f t="shared" si="5"/>
        <v/>
      </c>
      <c r="J52" s="55"/>
    </row>
    <row r="53" spans="1:10" ht="35.1" customHeight="1" thickBot="1" x14ac:dyDescent="0.3">
      <c r="A53" s="34"/>
      <c r="B53" s="73" t="str">
        <f t="shared" si="2"/>
        <v/>
      </c>
      <c r="C53" s="129"/>
      <c r="D53" s="9">
        <v>19</v>
      </c>
      <c r="E53" s="95" t="s">
        <v>80</v>
      </c>
      <c r="F53" s="19"/>
      <c r="G53" s="20"/>
      <c r="H53" s="35" t="str">
        <f t="shared" si="4"/>
        <v/>
      </c>
      <c r="I53" s="36" t="str">
        <f t="shared" si="5"/>
        <v/>
      </c>
      <c r="J53" s="55"/>
    </row>
    <row r="54" spans="1:10" ht="35.1" customHeight="1" thickBot="1" x14ac:dyDescent="0.3">
      <c r="A54" s="79"/>
      <c r="B54" s="78"/>
      <c r="C54" s="129"/>
      <c r="D54" s="9"/>
      <c r="E54" s="95" t="s">
        <v>81</v>
      </c>
      <c r="F54" s="19"/>
      <c r="G54" s="20"/>
      <c r="H54" s="35" t="str">
        <f t="shared" si="4"/>
        <v/>
      </c>
      <c r="I54" s="36" t="str">
        <f t="shared" si="5"/>
        <v/>
      </c>
      <c r="J54" s="55"/>
    </row>
    <row r="55" spans="1:10" ht="35.1" customHeight="1" thickBot="1" x14ac:dyDescent="0.3">
      <c r="A55" s="77"/>
      <c r="B55" s="76"/>
      <c r="C55" s="129"/>
      <c r="D55" s="9"/>
      <c r="E55" s="95" t="s">
        <v>82</v>
      </c>
      <c r="F55" s="19"/>
      <c r="G55" s="20"/>
      <c r="H55" s="35" t="str">
        <f t="shared" si="4"/>
        <v/>
      </c>
      <c r="I55" s="36" t="str">
        <f t="shared" si="5"/>
        <v/>
      </c>
      <c r="J55" s="55"/>
    </row>
    <row r="56" spans="1:10" ht="35.1" customHeight="1" thickBot="1" x14ac:dyDescent="0.3">
      <c r="A56" s="72"/>
      <c r="B56" s="73" t="str">
        <f t="shared" si="2"/>
        <v/>
      </c>
      <c r="C56" s="129"/>
      <c r="D56" s="9"/>
      <c r="E56" s="95" t="s">
        <v>83</v>
      </c>
      <c r="F56" s="19"/>
      <c r="G56" s="20"/>
      <c r="H56" s="35" t="str">
        <f t="shared" si="4"/>
        <v/>
      </c>
      <c r="I56" s="36" t="str">
        <f t="shared" si="5"/>
        <v/>
      </c>
      <c r="J56" s="55"/>
    </row>
    <row r="57" spans="1:10" ht="35.1" customHeight="1" thickBot="1" x14ac:dyDescent="0.3">
      <c r="A57" s="34"/>
      <c r="B57" s="73" t="str">
        <f t="shared" si="2"/>
        <v/>
      </c>
      <c r="C57" s="129"/>
      <c r="D57" s="9">
        <v>20</v>
      </c>
      <c r="E57" s="95" t="s">
        <v>84</v>
      </c>
      <c r="F57" s="19"/>
      <c r="G57" s="20"/>
      <c r="H57" s="35" t="str">
        <f t="shared" si="4"/>
        <v/>
      </c>
      <c r="I57" s="36" t="str">
        <f t="shared" si="5"/>
        <v/>
      </c>
      <c r="J57" s="55"/>
    </row>
    <row r="58" spans="1:10" ht="35.1" customHeight="1" thickBot="1" x14ac:dyDescent="0.3">
      <c r="A58" s="77"/>
      <c r="B58" s="76"/>
      <c r="C58" s="129"/>
      <c r="D58" s="9"/>
      <c r="E58" s="95" t="s">
        <v>85</v>
      </c>
      <c r="F58" s="19"/>
      <c r="G58" s="20"/>
      <c r="H58" s="35" t="str">
        <f t="shared" si="4"/>
        <v/>
      </c>
      <c r="I58" s="36" t="str">
        <f t="shared" si="5"/>
        <v/>
      </c>
      <c r="J58" s="55"/>
    </row>
    <row r="59" spans="1:10" ht="35.1" customHeight="1" thickBot="1" x14ac:dyDescent="0.3">
      <c r="A59" s="34"/>
      <c r="B59" s="73" t="str">
        <f t="shared" si="2"/>
        <v/>
      </c>
      <c r="C59" s="129"/>
      <c r="D59" s="9">
        <v>21</v>
      </c>
      <c r="E59" s="95" t="s">
        <v>86</v>
      </c>
      <c r="F59" s="19"/>
      <c r="G59" s="20"/>
      <c r="H59" s="35" t="str">
        <f t="shared" si="4"/>
        <v/>
      </c>
      <c r="I59" s="36" t="str">
        <f t="shared" si="5"/>
        <v/>
      </c>
      <c r="J59" s="55"/>
    </row>
    <row r="60" spans="1:10" ht="35.1" customHeight="1" thickBot="1" x14ac:dyDescent="0.3">
      <c r="A60" s="34"/>
      <c r="B60" s="73" t="str">
        <f t="shared" si="2"/>
        <v/>
      </c>
      <c r="C60" s="129"/>
      <c r="D60" s="9">
        <v>22</v>
      </c>
      <c r="E60" s="95" t="s">
        <v>87</v>
      </c>
      <c r="F60" s="19"/>
      <c r="G60" s="20"/>
      <c r="H60" s="35" t="str">
        <f t="shared" si="4"/>
        <v/>
      </c>
      <c r="I60" s="36" t="str">
        <f t="shared" si="5"/>
        <v/>
      </c>
      <c r="J60" s="55"/>
    </row>
    <row r="61" spans="1:10" ht="35.1" customHeight="1" thickBot="1" x14ac:dyDescent="0.3">
      <c r="A61" s="79"/>
      <c r="B61" s="78"/>
      <c r="C61" s="129"/>
      <c r="D61" s="9"/>
      <c r="E61" s="95" t="s">
        <v>88</v>
      </c>
      <c r="F61" s="19"/>
      <c r="G61" s="20"/>
      <c r="H61" s="35" t="str">
        <f t="shared" si="4"/>
        <v/>
      </c>
      <c r="I61" s="36" t="str">
        <f t="shared" si="5"/>
        <v/>
      </c>
      <c r="J61" s="55"/>
    </row>
    <row r="62" spans="1:10" ht="35.1" customHeight="1" thickBot="1" x14ac:dyDescent="0.3">
      <c r="A62" s="94"/>
      <c r="B62" s="93"/>
      <c r="C62" s="129"/>
      <c r="D62" s="9"/>
      <c r="E62" s="95" t="s">
        <v>89</v>
      </c>
      <c r="F62" s="19"/>
      <c r="G62" s="20"/>
      <c r="H62" s="35" t="str">
        <f t="shared" si="4"/>
        <v/>
      </c>
      <c r="I62" s="36" t="str">
        <f t="shared" si="5"/>
        <v/>
      </c>
      <c r="J62" s="55"/>
    </row>
    <row r="63" spans="1:10" ht="35.1" customHeight="1" thickBot="1" x14ac:dyDescent="0.3">
      <c r="A63" s="94"/>
      <c r="B63" s="93"/>
      <c r="C63" s="129"/>
      <c r="D63" s="9"/>
      <c r="E63" s="95" t="s">
        <v>90</v>
      </c>
      <c r="F63" s="19"/>
      <c r="G63" s="20"/>
      <c r="H63" s="35" t="str">
        <f t="shared" si="4"/>
        <v/>
      </c>
      <c r="I63" s="36" t="str">
        <f t="shared" si="5"/>
        <v/>
      </c>
      <c r="J63" s="55"/>
    </row>
    <row r="64" spans="1:10" ht="35.1" customHeight="1" thickBot="1" x14ac:dyDescent="0.3">
      <c r="A64" s="94"/>
      <c r="B64" s="93"/>
      <c r="C64" s="129"/>
      <c r="D64" s="9"/>
      <c r="E64" s="95" t="s">
        <v>91</v>
      </c>
      <c r="F64" s="19"/>
      <c r="G64" s="20"/>
      <c r="H64" s="35" t="str">
        <f t="shared" si="4"/>
        <v/>
      </c>
      <c r="I64" s="36" t="str">
        <f t="shared" si="5"/>
        <v/>
      </c>
      <c r="J64" s="55"/>
    </row>
    <row r="65" spans="1:10" ht="35.1" customHeight="1" thickBot="1" x14ac:dyDescent="0.3">
      <c r="A65" s="94"/>
      <c r="B65" s="93"/>
      <c r="C65" s="129"/>
      <c r="D65" s="9"/>
      <c r="E65" s="95" t="s">
        <v>92</v>
      </c>
      <c r="F65" s="19"/>
      <c r="G65" s="20"/>
      <c r="H65" s="35" t="str">
        <f t="shared" si="4"/>
        <v/>
      </c>
      <c r="I65" s="36" t="str">
        <f t="shared" si="5"/>
        <v/>
      </c>
      <c r="J65" s="55"/>
    </row>
    <row r="66" spans="1:10" ht="35.1" customHeight="1" thickBot="1" x14ac:dyDescent="0.3">
      <c r="A66" s="94"/>
      <c r="B66" s="93"/>
      <c r="C66" s="129"/>
      <c r="D66" s="9"/>
      <c r="E66" s="95" t="s">
        <v>93</v>
      </c>
      <c r="F66" s="19"/>
      <c r="G66" s="20"/>
      <c r="H66" s="35" t="str">
        <f t="shared" si="4"/>
        <v/>
      </c>
      <c r="I66" s="36" t="str">
        <f t="shared" si="5"/>
        <v/>
      </c>
      <c r="J66" s="55"/>
    </row>
    <row r="67" spans="1:10" ht="35.1" customHeight="1" thickBot="1" x14ac:dyDescent="0.3">
      <c r="A67" s="94"/>
      <c r="B67" s="93"/>
      <c r="C67" s="129"/>
      <c r="D67" s="9"/>
      <c r="E67" s="95" t="s">
        <v>94</v>
      </c>
      <c r="F67" s="19"/>
      <c r="G67" s="20"/>
      <c r="H67" s="35" t="str">
        <f t="shared" si="4"/>
        <v/>
      </c>
      <c r="I67" s="36" t="str">
        <f t="shared" si="5"/>
        <v/>
      </c>
      <c r="J67" s="55"/>
    </row>
    <row r="68" spans="1:10" ht="35.1" customHeight="1" thickBot="1" x14ac:dyDescent="0.3">
      <c r="A68" s="77"/>
      <c r="B68" s="76"/>
      <c r="C68" s="129"/>
      <c r="D68" s="9"/>
      <c r="E68" s="95" t="s">
        <v>95</v>
      </c>
      <c r="F68" s="19"/>
      <c r="G68" s="20"/>
      <c r="H68" s="35" t="str">
        <f t="shared" si="4"/>
        <v/>
      </c>
      <c r="I68" s="36" t="str">
        <f t="shared" si="5"/>
        <v/>
      </c>
      <c r="J68" s="55"/>
    </row>
    <row r="69" spans="1:10" ht="35.1" customHeight="1" thickBot="1" x14ac:dyDescent="0.3">
      <c r="A69" s="90"/>
      <c r="B69" s="89"/>
      <c r="C69" s="129"/>
      <c r="D69" s="9"/>
      <c r="E69" s="95" t="s">
        <v>96</v>
      </c>
      <c r="F69" s="19"/>
      <c r="G69" s="20"/>
      <c r="H69" s="35" t="str">
        <f t="shared" si="4"/>
        <v/>
      </c>
      <c r="I69" s="36" t="str">
        <f t="shared" si="5"/>
        <v/>
      </c>
      <c r="J69" s="55"/>
    </row>
    <row r="70" spans="1:10" ht="35.1" customHeight="1" thickBot="1" x14ac:dyDescent="0.3">
      <c r="A70" s="90"/>
      <c r="B70" s="89"/>
      <c r="C70" s="129"/>
      <c r="D70" s="9"/>
      <c r="E70" s="95" t="s">
        <v>97</v>
      </c>
      <c r="F70" s="19"/>
      <c r="G70" s="20"/>
      <c r="H70" s="35" t="str">
        <f t="shared" si="4"/>
        <v/>
      </c>
      <c r="I70" s="36" t="str">
        <f t="shared" si="5"/>
        <v/>
      </c>
      <c r="J70" s="55"/>
    </row>
    <row r="71" spans="1:10" ht="35.1" customHeight="1" thickBot="1" x14ac:dyDescent="0.3">
      <c r="A71" s="94"/>
      <c r="B71" s="93"/>
      <c r="C71" s="129"/>
      <c r="D71" s="9"/>
      <c r="E71" s="95" t="s">
        <v>98</v>
      </c>
      <c r="F71" s="19"/>
      <c r="G71" s="20"/>
      <c r="H71" s="35" t="str">
        <f t="shared" si="4"/>
        <v/>
      </c>
      <c r="I71" s="36" t="str">
        <f t="shared" si="5"/>
        <v/>
      </c>
      <c r="J71" s="55"/>
    </row>
    <row r="72" spans="1:10" ht="35.1" customHeight="1" thickBot="1" x14ac:dyDescent="0.3">
      <c r="A72" s="90"/>
      <c r="B72" s="89"/>
      <c r="C72" s="129"/>
      <c r="D72" s="9"/>
      <c r="E72" s="95" t="s">
        <v>99</v>
      </c>
      <c r="F72" s="19"/>
      <c r="G72" s="20"/>
      <c r="H72" s="35" t="str">
        <f t="shared" si="4"/>
        <v/>
      </c>
      <c r="I72" s="36" t="str">
        <f t="shared" si="5"/>
        <v/>
      </c>
      <c r="J72" s="55"/>
    </row>
    <row r="73" spans="1:10" ht="35.1" customHeight="1" thickBot="1" x14ac:dyDescent="0.3">
      <c r="A73" s="90"/>
      <c r="B73" s="89"/>
      <c r="C73" s="129"/>
      <c r="D73" s="9"/>
      <c r="E73" s="95" t="s">
        <v>100</v>
      </c>
      <c r="F73" s="19"/>
      <c r="G73" s="20"/>
      <c r="H73" s="35" t="str">
        <f t="shared" si="4"/>
        <v/>
      </c>
      <c r="I73" s="36" t="str">
        <f t="shared" si="5"/>
        <v/>
      </c>
      <c r="J73" s="55"/>
    </row>
    <row r="74" spans="1:10" ht="35.1" customHeight="1" thickBot="1" x14ac:dyDescent="0.3">
      <c r="A74" s="90"/>
      <c r="B74" s="89"/>
      <c r="C74" s="129"/>
      <c r="D74" s="9"/>
      <c r="E74" s="91" t="s">
        <v>101</v>
      </c>
      <c r="F74" s="19"/>
      <c r="G74" s="20"/>
      <c r="H74" s="56" t="str">
        <f t="shared" si="4"/>
        <v/>
      </c>
      <c r="I74" s="56" t="str">
        <f t="shared" si="5"/>
        <v/>
      </c>
      <c r="J74" s="56"/>
    </row>
    <row r="75" spans="1:10" ht="35.1" customHeight="1" thickBot="1" x14ac:dyDescent="0.3">
      <c r="A75" s="34"/>
      <c r="B75" s="73" t="str">
        <f t="shared" si="2"/>
        <v/>
      </c>
      <c r="C75" s="128" t="s">
        <v>34</v>
      </c>
      <c r="D75" s="9">
        <v>32</v>
      </c>
      <c r="E75" s="95" t="s">
        <v>102</v>
      </c>
      <c r="F75" s="19"/>
      <c r="G75" s="20"/>
      <c r="H75" s="35" t="str">
        <f t="shared" si="3"/>
        <v/>
      </c>
      <c r="I75" s="36" t="str">
        <f t="shared" ref="I75" si="6">IF(G75&lt;=$R$7,"","X")</f>
        <v/>
      </c>
      <c r="J75" s="57"/>
    </row>
    <row r="76" spans="1:10" ht="35.1" customHeight="1" thickBot="1" x14ac:dyDescent="0.3">
      <c r="A76" s="34"/>
      <c r="B76" s="73" t="str">
        <f t="shared" si="2"/>
        <v/>
      </c>
      <c r="C76" s="129"/>
      <c r="D76" s="9">
        <v>33</v>
      </c>
      <c r="E76" s="95" t="s">
        <v>103</v>
      </c>
      <c r="F76" s="19"/>
      <c r="G76" s="20"/>
      <c r="H76" s="37" t="str">
        <f t="shared" ref="H76:H90" si="7">IF(F76&gt;G76,"X","")</f>
        <v/>
      </c>
      <c r="I76" s="38" t="str">
        <f t="shared" ref="I76:I90" si="8">IF(G76&lt;=$R$7,"","X")</f>
        <v/>
      </c>
      <c r="J76" s="55"/>
    </row>
    <row r="77" spans="1:10" ht="35.1" customHeight="1" thickBot="1" x14ac:dyDescent="0.3">
      <c r="A77" s="75"/>
      <c r="B77" s="74"/>
      <c r="C77" s="129"/>
      <c r="D77" s="9"/>
      <c r="E77" s="95" t="s">
        <v>104</v>
      </c>
      <c r="F77" s="19"/>
      <c r="G77" s="20"/>
      <c r="H77" s="37" t="str">
        <f t="shared" si="7"/>
        <v/>
      </c>
      <c r="I77" s="38" t="str">
        <f t="shared" si="8"/>
        <v/>
      </c>
      <c r="J77" s="55"/>
    </row>
    <row r="78" spans="1:10" ht="35.1" customHeight="1" thickBot="1" x14ac:dyDescent="0.3">
      <c r="A78" s="90"/>
      <c r="B78" s="89"/>
      <c r="C78" s="129"/>
      <c r="D78" s="9"/>
      <c r="E78" s="95" t="s">
        <v>105</v>
      </c>
      <c r="F78" s="19"/>
      <c r="G78" s="20"/>
      <c r="H78" s="37" t="str">
        <f t="shared" si="7"/>
        <v/>
      </c>
      <c r="I78" s="38" t="str">
        <f t="shared" si="8"/>
        <v/>
      </c>
      <c r="J78" s="55"/>
    </row>
    <row r="79" spans="1:10" ht="35.1" customHeight="1" thickBot="1" x14ac:dyDescent="0.3">
      <c r="A79" s="90"/>
      <c r="B79" s="89"/>
      <c r="C79" s="129"/>
      <c r="D79" s="9"/>
      <c r="E79" s="95" t="s">
        <v>106</v>
      </c>
      <c r="F79" s="19"/>
      <c r="G79" s="20"/>
      <c r="H79" s="37" t="str">
        <f t="shared" si="7"/>
        <v/>
      </c>
      <c r="I79" s="38" t="str">
        <f t="shared" si="8"/>
        <v/>
      </c>
      <c r="J79" s="55"/>
    </row>
    <row r="80" spans="1:10" ht="35.1" customHeight="1" thickBot="1" x14ac:dyDescent="0.3">
      <c r="A80" s="90"/>
      <c r="B80" s="89"/>
      <c r="C80" s="129"/>
      <c r="D80" s="9"/>
      <c r="E80" s="95" t="s">
        <v>107</v>
      </c>
      <c r="F80" s="19"/>
      <c r="G80" s="20"/>
      <c r="H80" s="37" t="str">
        <f t="shared" si="7"/>
        <v/>
      </c>
      <c r="I80" s="38" t="str">
        <f t="shared" si="8"/>
        <v/>
      </c>
      <c r="J80" s="55"/>
    </row>
    <row r="81" spans="1:10" ht="35.1" customHeight="1" thickBot="1" x14ac:dyDescent="0.3">
      <c r="A81" s="90"/>
      <c r="B81" s="89"/>
      <c r="C81" s="129"/>
      <c r="D81" s="9"/>
      <c r="E81" s="95" t="s">
        <v>108</v>
      </c>
      <c r="F81" s="19"/>
      <c r="G81" s="20"/>
      <c r="H81" s="37" t="str">
        <f t="shared" si="7"/>
        <v/>
      </c>
      <c r="I81" s="38" t="str">
        <f t="shared" si="8"/>
        <v/>
      </c>
      <c r="J81" s="55"/>
    </row>
    <row r="82" spans="1:10" ht="35.1" customHeight="1" thickBot="1" x14ac:dyDescent="0.3">
      <c r="A82" s="90"/>
      <c r="B82" s="89"/>
      <c r="C82" s="129"/>
      <c r="D82" s="9"/>
      <c r="E82" s="95" t="s">
        <v>109</v>
      </c>
      <c r="F82" s="19"/>
      <c r="G82" s="20"/>
      <c r="H82" s="37" t="str">
        <f t="shared" si="7"/>
        <v/>
      </c>
      <c r="I82" s="38" t="str">
        <f t="shared" si="8"/>
        <v/>
      </c>
      <c r="J82" s="55"/>
    </row>
    <row r="83" spans="1:10" ht="35.1" customHeight="1" thickBot="1" x14ac:dyDescent="0.3">
      <c r="A83" s="90"/>
      <c r="B83" s="89"/>
      <c r="C83" s="129"/>
      <c r="D83" s="9"/>
      <c r="E83" s="95" t="s">
        <v>110</v>
      </c>
      <c r="F83" s="19"/>
      <c r="G83" s="20"/>
      <c r="H83" s="37" t="str">
        <f t="shared" si="7"/>
        <v/>
      </c>
      <c r="I83" s="38" t="str">
        <f t="shared" si="8"/>
        <v/>
      </c>
      <c r="J83" s="55"/>
    </row>
    <row r="84" spans="1:10" ht="35.1" customHeight="1" thickBot="1" x14ac:dyDescent="0.3">
      <c r="A84" s="90"/>
      <c r="B84" s="89"/>
      <c r="C84" s="129"/>
      <c r="D84" s="9"/>
      <c r="E84" s="95" t="s">
        <v>111</v>
      </c>
      <c r="F84" s="19"/>
      <c r="G84" s="20"/>
      <c r="H84" s="37" t="str">
        <f t="shared" si="7"/>
        <v/>
      </c>
      <c r="I84" s="38" t="str">
        <f t="shared" si="8"/>
        <v/>
      </c>
      <c r="J84" s="55"/>
    </row>
    <row r="85" spans="1:10" ht="35.1" customHeight="1" thickBot="1" x14ac:dyDescent="0.3">
      <c r="A85" s="90"/>
      <c r="B85" s="89"/>
      <c r="C85" s="129"/>
      <c r="D85" s="9"/>
      <c r="E85" s="95" t="s">
        <v>112</v>
      </c>
      <c r="F85" s="19"/>
      <c r="G85" s="20"/>
      <c r="H85" s="37" t="str">
        <f t="shared" si="7"/>
        <v/>
      </c>
      <c r="I85" s="38" t="str">
        <f t="shared" si="8"/>
        <v/>
      </c>
      <c r="J85" s="55"/>
    </row>
    <row r="86" spans="1:10" ht="35.1" customHeight="1" thickBot="1" x14ac:dyDescent="0.3">
      <c r="A86" s="77"/>
      <c r="B86" s="76"/>
      <c r="C86" s="129"/>
      <c r="D86" s="9"/>
      <c r="E86" s="95" t="s">
        <v>113</v>
      </c>
      <c r="F86" s="19"/>
      <c r="G86" s="20"/>
      <c r="H86" s="37" t="str">
        <f t="shared" si="7"/>
        <v/>
      </c>
      <c r="I86" s="38" t="str">
        <f t="shared" si="8"/>
        <v/>
      </c>
      <c r="J86" s="55"/>
    </row>
    <row r="87" spans="1:10" ht="35.1" customHeight="1" thickBot="1" x14ac:dyDescent="0.3">
      <c r="A87" s="77"/>
      <c r="B87" s="76"/>
      <c r="C87" s="129"/>
      <c r="D87" s="9"/>
      <c r="E87" s="95" t="s">
        <v>114</v>
      </c>
      <c r="F87" s="19"/>
      <c r="G87" s="20"/>
      <c r="H87" s="37" t="str">
        <f t="shared" si="7"/>
        <v/>
      </c>
      <c r="I87" s="38" t="str">
        <f t="shared" si="8"/>
        <v/>
      </c>
      <c r="J87" s="55"/>
    </row>
    <row r="88" spans="1:10" ht="35.1" customHeight="1" thickBot="1" x14ac:dyDescent="0.3">
      <c r="A88" s="77"/>
      <c r="B88" s="76"/>
      <c r="C88" s="129"/>
      <c r="D88" s="9"/>
      <c r="E88" s="95" t="s">
        <v>115</v>
      </c>
      <c r="F88" s="19"/>
      <c r="G88" s="20"/>
      <c r="H88" s="37" t="str">
        <f t="shared" si="7"/>
        <v/>
      </c>
      <c r="I88" s="38" t="str">
        <f t="shared" si="8"/>
        <v/>
      </c>
      <c r="J88" s="55"/>
    </row>
    <row r="89" spans="1:10" ht="35.1" customHeight="1" thickBot="1" x14ac:dyDescent="0.3">
      <c r="A89" s="34"/>
      <c r="B89" s="73" t="str">
        <f t="shared" si="2"/>
        <v/>
      </c>
      <c r="C89" s="129"/>
      <c r="D89" s="9">
        <v>34</v>
      </c>
      <c r="E89" s="95" t="s">
        <v>116</v>
      </c>
      <c r="F89" s="19"/>
      <c r="G89" s="20"/>
      <c r="H89" s="37" t="str">
        <f t="shared" si="7"/>
        <v/>
      </c>
      <c r="I89" s="38" t="str">
        <f t="shared" si="8"/>
        <v/>
      </c>
      <c r="J89" s="55"/>
    </row>
    <row r="90" spans="1:10" ht="35.1" customHeight="1" thickBot="1" x14ac:dyDescent="0.3">
      <c r="A90" s="77"/>
      <c r="B90" s="76"/>
      <c r="C90" s="129"/>
      <c r="D90" s="9"/>
      <c r="E90" s="95" t="s">
        <v>117</v>
      </c>
      <c r="F90" s="19"/>
      <c r="G90" s="20"/>
      <c r="H90" s="37" t="str">
        <f t="shared" si="7"/>
        <v/>
      </c>
      <c r="I90" s="38" t="str">
        <f t="shared" si="8"/>
        <v/>
      </c>
      <c r="J90" s="55"/>
    </row>
    <row r="91" spans="1:10" ht="35.1" customHeight="1" thickBot="1" x14ac:dyDescent="0.3">
      <c r="A91" s="34"/>
      <c r="B91" s="46" t="str">
        <f t="shared" si="2"/>
        <v/>
      </c>
      <c r="C91" s="82" t="s">
        <v>25</v>
      </c>
      <c r="D91" s="83">
        <v>38</v>
      </c>
      <c r="E91" s="92" t="s">
        <v>38</v>
      </c>
      <c r="F91" s="84"/>
      <c r="G91" s="85"/>
      <c r="H91" s="86" t="str">
        <f t="shared" si="3"/>
        <v/>
      </c>
      <c r="I91" s="87" t="str">
        <f>IF(G91&lt;=$R$8,"","X")</f>
        <v/>
      </c>
      <c r="J91" s="88"/>
    </row>
    <row r="92" spans="1:10" ht="35.1" customHeight="1" x14ac:dyDescent="0.25">
      <c r="A92" s="29"/>
      <c r="C92" s="126" t="s">
        <v>16</v>
      </c>
      <c r="D92" s="18"/>
      <c r="E92" s="31"/>
      <c r="F92" s="21"/>
      <c r="G92" s="22"/>
      <c r="H92" s="41"/>
      <c r="I92" s="42"/>
      <c r="J92" s="57"/>
    </row>
    <row r="93" spans="1:10" ht="35.1" customHeight="1" x14ac:dyDescent="0.25">
      <c r="A93" s="29"/>
      <c r="C93" s="126"/>
      <c r="D93" s="18"/>
      <c r="E93" s="31"/>
      <c r="F93" s="21"/>
      <c r="G93" s="22"/>
      <c r="H93" s="41"/>
      <c r="I93" s="42"/>
      <c r="J93" s="57"/>
    </row>
    <row r="94" spans="1:10" ht="35.1" customHeight="1" x14ac:dyDescent="0.25">
      <c r="A94" s="29"/>
      <c r="C94" s="126"/>
      <c r="D94" s="18"/>
      <c r="E94" s="31"/>
      <c r="F94" s="21"/>
      <c r="G94" s="22"/>
      <c r="H94" s="41"/>
      <c r="I94" s="42"/>
      <c r="J94" s="57"/>
    </row>
    <row r="95" spans="1:10" ht="35.1" customHeight="1" x14ac:dyDescent="0.25">
      <c r="A95" s="29"/>
      <c r="C95" s="126"/>
      <c r="D95" s="18"/>
      <c r="E95" s="31"/>
      <c r="F95" s="21"/>
      <c r="G95" s="22"/>
      <c r="H95" s="41"/>
      <c r="I95" s="42"/>
      <c r="J95" s="57"/>
    </row>
    <row r="96" spans="1:10" ht="35.1" customHeight="1" x14ac:dyDescent="0.25">
      <c r="A96" s="29"/>
      <c r="C96" s="126"/>
      <c r="D96" s="18"/>
      <c r="E96" s="31"/>
      <c r="F96" s="21"/>
      <c r="G96" s="22"/>
      <c r="H96" s="41"/>
      <c r="I96" s="42"/>
      <c r="J96" s="57"/>
    </row>
    <row r="97" spans="1:10" ht="35.1" customHeight="1" x14ac:dyDescent="0.25">
      <c r="A97" s="29"/>
      <c r="C97" s="126"/>
      <c r="D97" s="18"/>
      <c r="E97" s="31"/>
      <c r="F97" s="21"/>
      <c r="G97" s="22"/>
      <c r="H97" s="41"/>
      <c r="I97" s="42"/>
      <c r="J97" s="57"/>
    </row>
    <row r="98" spans="1:10" ht="35.1" customHeight="1" x14ac:dyDescent="0.25">
      <c r="A98" s="29"/>
      <c r="C98" s="126"/>
      <c r="D98" s="18"/>
      <c r="E98" s="31"/>
      <c r="F98" s="21"/>
      <c r="G98" s="22"/>
      <c r="H98" s="41"/>
      <c r="I98" s="42"/>
      <c r="J98" s="57"/>
    </row>
    <row r="99" spans="1:10" ht="35.1" customHeight="1" x14ac:dyDescent="0.25">
      <c r="A99" s="29"/>
      <c r="C99" s="126"/>
      <c r="D99" s="18"/>
      <c r="E99" s="31"/>
      <c r="F99" s="21"/>
      <c r="G99" s="22"/>
      <c r="H99" s="41"/>
      <c r="I99" s="42"/>
      <c r="J99" s="57"/>
    </row>
    <row r="100" spans="1:10" ht="35.1" customHeight="1" x14ac:dyDescent="0.25">
      <c r="A100" s="29"/>
      <c r="C100" s="126"/>
      <c r="D100" s="18"/>
      <c r="E100" s="31"/>
      <c r="F100" s="21"/>
      <c r="G100" s="22"/>
      <c r="H100" s="41"/>
      <c r="I100" s="42"/>
      <c r="J100" s="57"/>
    </row>
    <row r="101" spans="1:10" ht="35.1" customHeight="1" x14ac:dyDescent="0.25">
      <c r="A101" s="29"/>
      <c r="C101" s="126"/>
      <c r="D101" s="18"/>
      <c r="E101" s="31"/>
      <c r="F101" s="21"/>
      <c r="G101" s="22"/>
      <c r="H101" s="41"/>
      <c r="I101" s="42"/>
      <c r="J101" s="57"/>
    </row>
    <row r="102" spans="1:10" ht="35.1" customHeight="1" x14ac:dyDescent="0.25">
      <c r="A102" s="29"/>
      <c r="C102" s="126"/>
      <c r="D102" s="18"/>
      <c r="E102" s="31"/>
      <c r="F102" s="21"/>
      <c r="G102" s="22"/>
      <c r="H102" s="41"/>
      <c r="I102" s="42"/>
      <c r="J102" s="57"/>
    </row>
    <row r="103" spans="1:10" ht="35.1" customHeight="1" x14ac:dyDescent="0.25">
      <c r="A103" s="29"/>
      <c r="C103" s="126"/>
      <c r="D103" s="18"/>
      <c r="E103" s="31"/>
      <c r="F103" s="21"/>
      <c r="G103" s="22"/>
      <c r="H103" s="41"/>
      <c r="I103" s="42"/>
      <c r="J103" s="57"/>
    </row>
    <row r="104" spans="1:10" ht="35.1" customHeight="1" x14ac:dyDescent="0.25">
      <c r="A104" s="29"/>
      <c r="C104" s="126"/>
      <c r="D104" s="18"/>
      <c r="E104" s="31"/>
      <c r="F104" s="21"/>
      <c r="G104" s="22"/>
      <c r="H104" s="41"/>
      <c r="I104" s="42"/>
      <c r="J104" s="57"/>
    </row>
    <row r="105" spans="1:10" ht="35.1" customHeight="1" x14ac:dyDescent="0.25">
      <c r="A105" s="29"/>
      <c r="C105" s="126"/>
      <c r="D105" s="18"/>
      <c r="E105" s="31"/>
      <c r="F105" s="21"/>
      <c r="G105" s="22"/>
      <c r="H105" s="41"/>
      <c r="I105" s="42"/>
      <c r="J105" s="57"/>
    </row>
    <row r="106" spans="1:10" ht="35.1" customHeight="1" x14ac:dyDescent="0.25">
      <c r="A106" s="29"/>
      <c r="C106" s="126"/>
      <c r="D106" s="18"/>
      <c r="E106" s="31"/>
      <c r="F106" s="21"/>
      <c r="G106" s="22"/>
      <c r="H106" s="41"/>
      <c r="I106" s="42"/>
      <c r="J106" s="57"/>
    </row>
    <row r="107" spans="1:10" ht="35.1" customHeight="1" x14ac:dyDescent="0.25">
      <c r="A107" s="29"/>
      <c r="C107" s="126"/>
      <c r="D107" s="18"/>
      <c r="E107" s="31"/>
      <c r="F107" s="21"/>
      <c r="G107" s="22"/>
      <c r="H107" s="41"/>
      <c r="I107" s="42"/>
      <c r="J107" s="57"/>
    </row>
    <row r="108" spans="1:10" ht="35.1" customHeight="1" x14ac:dyDescent="0.25">
      <c r="A108" s="29"/>
      <c r="C108" s="126"/>
      <c r="D108" s="18"/>
      <c r="E108" s="31"/>
      <c r="F108" s="21"/>
      <c r="G108" s="22"/>
      <c r="H108" s="41"/>
      <c r="I108" s="42"/>
      <c r="J108" s="57"/>
    </row>
    <row r="109" spans="1:10" ht="35.1" customHeight="1" x14ac:dyDescent="0.25">
      <c r="A109" s="29"/>
      <c r="C109" s="126"/>
      <c r="D109" s="18"/>
      <c r="E109" s="31"/>
      <c r="F109" s="21"/>
      <c r="G109" s="22"/>
      <c r="H109" s="41"/>
      <c r="I109" s="42"/>
      <c r="J109" s="57"/>
    </row>
    <row r="110" spans="1:10" ht="35.1" customHeight="1" x14ac:dyDescent="0.25">
      <c r="A110" s="29"/>
      <c r="C110" s="126"/>
      <c r="D110" s="18"/>
      <c r="E110" s="31"/>
      <c r="F110" s="21"/>
      <c r="G110" s="22"/>
      <c r="H110" s="41"/>
      <c r="I110" s="42"/>
      <c r="J110" s="57"/>
    </row>
    <row r="111" spans="1:10" ht="35.1" customHeight="1" x14ac:dyDescent="0.25">
      <c r="A111" s="29"/>
      <c r="C111" s="126"/>
      <c r="D111" s="18"/>
      <c r="E111" s="31"/>
      <c r="F111" s="21"/>
      <c r="G111" s="22"/>
      <c r="H111" s="41"/>
      <c r="I111" s="42"/>
      <c r="J111" s="57"/>
    </row>
    <row r="112" spans="1:10" ht="35.1" customHeight="1" x14ac:dyDescent="0.25">
      <c r="A112" s="29"/>
      <c r="C112" s="126"/>
      <c r="D112" s="18"/>
      <c r="E112" s="31"/>
      <c r="F112" s="21"/>
      <c r="G112" s="22"/>
      <c r="H112" s="41"/>
      <c r="I112" s="42"/>
      <c r="J112" s="57"/>
    </row>
    <row r="113" spans="1:10" ht="35.1" customHeight="1" x14ac:dyDescent="0.25">
      <c r="A113" s="29"/>
      <c r="C113" s="126"/>
      <c r="D113" s="18"/>
      <c r="E113" s="31"/>
      <c r="F113" s="21"/>
      <c r="G113" s="22"/>
      <c r="H113" s="41"/>
      <c r="I113" s="42"/>
      <c r="J113" s="57"/>
    </row>
    <row r="114" spans="1:10" ht="35.1" customHeight="1" x14ac:dyDescent="0.25">
      <c r="A114" s="29"/>
      <c r="C114" s="126"/>
      <c r="D114" s="18"/>
      <c r="E114" s="31"/>
      <c r="F114" s="21"/>
      <c r="G114" s="22"/>
      <c r="H114" s="41"/>
      <c r="I114" s="42"/>
      <c r="J114" s="57"/>
    </row>
    <row r="115" spans="1:10" ht="35.1" customHeight="1" x14ac:dyDescent="0.25">
      <c r="A115" s="29"/>
      <c r="C115" s="126"/>
      <c r="D115" s="18"/>
      <c r="E115" s="31"/>
      <c r="F115" s="21"/>
      <c r="G115" s="22"/>
      <c r="H115" s="41"/>
      <c r="I115" s="42"/>
      <c r="J115" s="57"/>
    </row>
    <row r="116" spans="1:10" ht="35.1" customHeight="1" x14ac:dyDescent="0.25">
      <c r="A116" s="29"/>
      <c r="C116" s="126"/>
      <c r="D116" s="18"/>
      <c r="E116" s="31"/>
      <c r="F116" s="21"/>
      <c r="G116" s="22"/>
      <c r="H116" s="41"/>
      <c r="I116" s="42"/>
      <c r="J116" s="57"/>
    </row>
    <row r="117" spans="1:10" ht="35.1" customHeight="1" x14ac:dyDescent="0.25">
      <c r="A117" s="29"/>
      <c r="C117" s="126"/>
      <c r="D117" s="18"/>
      <c r="E117" s="31"/>
      <c r="F117" s="21"/>
      <c r="G117" s="22"/>
      <c r="H117" s="41"/>
      <c r="I117" s="42"/>
      <c r="J117" s="57"/>
    </row>
    <row r="118" spans="1:10" ht="35.1" customHeight="1" x14ac:dyDescent="0.25">
      <c r="A118" s="29"/>
      <c r="C118" s="126"/>
      <c r="D118" s="18"/>
      <c r="E118" s="31"/>
      <c r="F118" s="21"/>
      <c r="G118" s="22"/>
      <c r="H118" s="41"/>
      <c r="I118" s="42"/>
      <c r="J118" s="57"/>
    </row>
    <row r="119" spans="1:10" ht="35.1" customHeight="1" x14ac:dyDescent="0.25">
      <c r="A119" s="29"/>
      <c r="C119" s="126"/>
      <c r="D119" s="18"/>
      <c r="E119" s="31"/>
      <c r="F119" s="21"/>
      <c r="G119" s="22"/>
      <c r="H119" s="41"/>
      <c r="I119" s="42"/>
      <c r="J119" s="57"/>
    </row>
    <row r="120" spans="1:10" ht="35.1" customHeight="1" x14ac:dyDescent="0.25">
      <c r="A120" s="29"/>
      <c r="C120" s="126"/>
      <c r="D120" s="18"/>
      <c r="E120" s="31"/>
      <c r="F120" s="21"/>
      <c r="G120" s="22"/>
      <c r="H120" s="41"/>
      <c r="I120" s="42"/>
      <c r="J120" s="57"/>
    </row>
    <row r="121" spans="1:10" ht="35.1" customHeight="1" x14ac:dyDescent="0.25">
      <c r="A121" s="29"/>
      <c r="C121" s="126"/>
      <c r="D121" s="18"/>
      <c r="E121" s="31"/>
      <c r="F121" s="21"/>
      <c r="G121" s="22"/>
      <c r="H121" s="41"/>
      <c r="I121" s="42"/>
      <c r="J121" s="57"/>
    </row>
    <row r="122" spans="1:10" ht="35.1" customHeight="1" x14ac:dyDescent="0.25">
      <c r="A122" s="29"/>
      <c r="C122" s="126"/>
      <c r="D122" s="18"/>
      <c r="E122" s="31"/>
      <c r="F122" s="21"/>
      <c r="G122" s="22"/>
      <c r="H122" s="41"/>
      <c r="I122" s="42"/>
      <c r="J122" s="57"/>
    </row>
    <row r="123" spans="1:10" ht="35.1" customHeight="1" x14ac:dyDescent="0.25">
      <c r="A123" s="29"/>
      <c r="C123" s="126"/>
      <c r="D123" s="18"/>
      <c r="E123" s="31"/>
      <c r="F123" s="21"/>
      <c r="G123" s="22"/>
      <c r="H123" s="41"/>
      <c r="I123" s="42"/>
      <c r="J123" s="57"/>
    </row>
    <row r="124" spans="1:10" ht="35.1" customHeight="1" x14ac:dyDescent="0.25">
      <c r="A124" s="29"/>
      <c r="C124" s="126"/>
      <c r="D124" s="18"/>
      <c r="E124" s="31"/>
      <c r="F124" s="21"/>
      <c r="G124" s="22"/>
      <c r="H124" s="41"/>
      <c r="I124" s="42"/>
      <c r="J124" s="57"/>
    </row>
    <row r="125" spans="1:10" ht="35.1" customHeight="1" x14ac:dyDescent="0.25">
      <c r="A125" s="29"/>
      <c r="C125" s="126"/>
      <c r="D125" s="18"/>
      <c r="E125" s="31"/>
      <c r="F125" s="21"/>
      <c r="G125" s="22"/>
      <c r="H125" s="41"/>
      <c r="I125" s="42"/>
      <c r="J125" s="57"/>
    </row>
    <row r="126" spans="1:10" ht="35.1" customHeight="1" x14ac:dyDescent="0.25">
      <c r="A126" s="29"/>
      <c r="C126" s="126"/>
      <c r="D126" s="18"/>
      <c r="E126" s="31"/>
      <c r="F126" s="21"/>
      <c r="G126" s="22"/>
      <c r="H126" s="41"/>
      <c r="I126" s="42"/>
      <c r="J126" s="57"/>
    </row>
    <row r="127" spans="1:10" ht="35.1" customHeight="1" x14ac:dyDescent="0.25">
      <c r="A127" s="29"/>
      <c r="C127" s="126"/>
      <c r="D127" s="18"/>
      <c r="E127" s="31"/>
      <c r="F127" s="21"/>
      <c r="G127" s="22"/>
      <c r="H127" s="41"/>
      <c r="I127" s="42"/>
      <c r="J127" s="57"/>
    </row>
    <row r="128" spans="1:10" ht="35.1" customHeight="1" x14ac:dyDescent="0.25">
      <c r="A128" s="29"/>
      <c r="C128" s="126"/>
      <c r="D128" s="18"/>
      <c r="E128" s="31"/>
      <c r="F128" s="21"/>
      <c r="G128" s="22"/>
      <c r="H128" s="41"/>
      <c r="I128" s="42"/>
      <c r="J128" s="57"/>
    </row>
    <row r="129" spans="1:10" ht="35.1" customHeight="1" x14ac:dyDescent="0.25">
      <c r="A129" s="29"/>
      <c r="C129" s="126"/>
      <c r="D129" s="18"/>
      <c r="E129" s="31"/>
      <c r="F129" s="21"/>
      <c r="G129" s="22"/>
      <c r="H129" s="41"/>
      <c r="I129" s="42"/>
      <c r="J129" s="57"/>
    </row>
    <row r="130" spans="1:10" ht="35.1" customHeight="1" x14ac:dyDescent="0.25">
      <c r="A130" s="29"/>
      <c r="C130" s="126"/>
      <c r="D130" s="18"/>
      <c r="E130" s="31"/>
      <c r="F130" s="21"/>
      <c r="G130" s="22"/>
      <c r="H130" s="41"/>
      <c r="I130" s="42"/>
      <c r="J130" s="57"/>
    </row>
    <row r="131" spans="1:10" ht="35.1" customHeight="1" x14ac:dyDescent="0.25">
      <c r="C131" s="126"/>
      <c r="D131" s="18"/>
      <c r="E131" s="32"/>
      <c r="F131" s="23"/>
      <c r="G131" s="24"/>
      <c r="H131" s="39"/>
      <c r="I131" s="40"/>
      <c r="J131" s="55"/>
    </row>
    <row r="132" spans="1:10" ht="35.1" customHeight="1" x14ac:dyDescent="0.25">
      <c r="C132" s="126"/>
      <c r="D132" s="18"/>
      <c r="E132" s="32"/>
      <c r="F132" s="23"/>
      <c r="G132" s="24"/>
      <c r="H132" s="39"/>
      <c r="I132" s="40"/>
      <c r="J132" s="55"/>
    </row>
    <row r="133" spans="1:10" ht="35.1" customHeight="1" x14ac:dyDescent="0.25">
      <c r="C133" s="126"/>
      <c r="D133" s="18"/>
      <c r="E133" s="32"/>
      <c r="F133" s="23"/>
      <c r="G133" s="24"/>
      <c r="H133" s="39"/>
      <c r="I133" s="40"/>
      <c r="J133" s="55"/>
    </row>
    <row r="134" spans="1:10" ht="35.1" customHeight="1" x14ac:dyDescent="0.25">
      <c r="C134" s="126"/>
      <c r="D134" s="18"/>
      <c r="E134" s="32"/>
      <c r="F134" s="23"/>
      <c r="G134" s="24"/>
      <c r="H134" s="39"/>
      <c r="I134" s="40"/>
      <c r="J134" s="55"/>
    </row>
    <row r="135" spans="1:10" ht="35.1" customHeight="1" x14ac:dyDescent="0.25">
      <c r="C135" s="126"/>
      <c r="D135" s="18"/>
      <c r="E135" s="32"/>
      <c r="F135" s="23"/>
      <c r="G135" s="24"/>
      <c r="H135" s="39"/>
      <c r="I135" s="40"/>
      <c r="J135" s="55"/>
    </row>
    <row r="136" spans="1:10" ht="35.1" customHeight="1" x14ac:dyDescent="0.25">
      <c r="C136" s="126"/>
      <c r="D136" s="18"/>
      <c r="E136" s="32"/>
      <c r="F136" s="23"/>
      <c r="G136" s="24"/>
      <c r="H136" s="39"/>
      <c r="I136" s="40"/>
      <c r="J136" s="55"/>
    </row>
    <row r="137" spans="1:10" ht="35.1" customHeight="1" x14ac:dyDescent="0.25">
      <c r="C137" s="126"/>
      <c r="D137" s="18"/>
      <c r="E137" s="32"/>
      <c r="F137" s="23"/>
      <c r="G137" s="24"/>
      <c r="H137" s="39"/>
      <c r="I137" s="40"/>
      <c r="J137" s="55"/>
    </row>
    <row r="138" spans="1:10" ht="35.1" customHeight="1" x14ac:dyDescent="0.25">
      <c r="C138" s="126"/>
      <c r="D138" s="18"/>
      <c r="E138" s="32"/>
      <c r="F138" s="23"/>
      <c r="G138" s="24"/>
      <c r="H138" s="39"/>
      <c r="I138" s="40"/>
      <c r="J138" s="55"/>
    </row>
    <row r="139" spans="1:10" ht="35.1" customHeight="1" x14ac:dyDescent="0.25">
      <c r="C139" s="126"/>
      <c r="D139" s="18"/>
      <c r="E139" s="32"/>
      <c r="F139" s="23"/>
      <c r="G139" s="24"/>
      <c r="H139" s="39"/>
      <c r="I139" s="40"/>
      <c r="J139" s="55"/>
    </row>
    <row r="140" spans="1:10" ht="35.1" customHeight="1" x14ac:dyDescent="0.25">
      <c r="C140" s="126"/>
      <c r="D140" s="18"/>
      <c r="E140" s="32"/>
      <c r="F140" s="23"/>
      <c r="G140" s="24"/>
      <c r="H140" s="39"/>
      <c r="I140" s="40"/>
      <c r="J140" s="55"/>
    </row>
    <row r="141" spans="1:10" ht="35.1" customHeight="1" x14ac:dyDescent="0.25">
      <c r="C141" s="126"/>
      <c r="D141" s="18"/>
      <c r="E141" s="32"/>
      <c r="F141" s="23"/>
      <c r="G141" s="24"/>
      <c r="H141" s="39"/>
      <c r="I141" s="40"/>
      <c r="J141" s="55"/>
    </row>
    <row r="142" spans="1:10" ht="35.1" customHeight="1" thickBot="1" x14ac:dyDescent="0.3">
      <c r="C142" s="127"/>
      <c r="D142" s="18"/>
      <c r="E142" s="33"/>
      <c r="F142" s="25"/>
      <c r="G142" s="26"/>
      <c r="H142" s="43"/>
      <c r="I142" s="44"/>
      <c r="J142" s="56"/>
    </row>
    <row r="143" spans="1:10" x14ac:dyDescent="0.25">
      <c r="E143" s="4"/>
      <c r="F143" s="4"/>
      <c r="G143" s="4"/>
      <c r="H143" s="4"/>
    </row>
    <row r="146" spans="1:7" ht="19.5" thickBot="1" x14ac:dyDescent="0.35">
      <c r="C146" s="30" t="s">
        <v>17</v>
      </c>
    </row>
    <row r="147" spans="1:7" ht="35.1" customHeight="1" thickTop="1" x14ac:dyDescent="0.25">
      <c r="A147" s="29"/>
      <c r="C147" s="104"/>
      <c r="D147" s="105"/>
      <c r="E147" s="105"/>
      <c r="F147" s="105"/>
      <c r="G147" s="106"/>
    </row>
    <row r="148" spans="1:7" ht="35.1" customHeight="1" x14ac:dyDescent="0.25">
      <c r="C148" s="107"/>
      <c r="D148" s="108"/>
      <c r="E148" s="108"/>
      <c r="F148" s="108"/>
      <c r="G148" s="109"/>
    </row>
    <row r="149" spans="1:7" ht="35.1" customHeight="1" x14ac:dyDescent="0.25">
      <c r="C149" s="107"/>
      <c r="D149" s="108"/>
      <c r="E149" s="108"/>
      <c r="F149" s="108"/>
      <c r="G149" s="109"/>
    </row>
    <row r="150" spans="1:7" ht="35.1" customHeight="1" x14ac:dyDescent="0.25">
      <c r="C150" s="107"/>
      <c r="D150" s="108"/>
      <c r="E150" s="108"/>
      <c r="F150" s="108"/>
      <c r="G150" s="109"/>
    </row>
    <row r="151" spans="1:7" ht="35.1" customHeight="1" x14ac:dyDescent="0.25">
      <c r="C151" s="107"/>
      <c r="D151" s="108"/>
      <c r="E151" s="108"/>
      <c r="F151" s="108"/>
      <c r="G151" s="109"/>
    </row>
    <row r="152" spans="1:7" ht="35.1" customHeight="1" x14ac:dyDescent="0.25">
      <c r="C152" s="107"/>
      <c r="D152" s="108"/>
      <c r="E152" s="108"/>
      <c r="F152" s="108"/>
      <c r="G152" s="109"/>
    </row>
    <row r="153" spans="1:7" ht="35.1" customHeight="1" x14ac:dyDescent="0.25">
      <c r="C153" s="107"/>
      <c r="D153" s="108"/>
      <c r="E153" s="108"/>
      <c r="F153" s="108"/>
      <c r="G153" s="109"/>
    </row>
    <row r="154" spans="1:7" ht="35.1" customHeight="1" x14ac:dyDescent="0.25">
      <c r="C154" s="107"/>
      <c r="D154" s="108"/>
      <c r="E154" s="108"/>
      <c r="F154" s="108"/>
      <c r="G154" s="109"/>
    </row>
    <row r="155" spans="1:7" ht="35.1" customHeight="1" x14ac:dyDescent="0.25">
      <c r="C155" s="107"/>
      <c r="D155" s="108"/>
      <c r="E155" s="108"/>
      <c r="F155" s="108"/>
      <c r="G155" s="109"/>
    </row>
    <row r="156" spans="1:7" ht="35.1" customHeight="1" x14ac:dyDescent="0.25">
      <c r="C156" s="107"/>
      <c r="D156" s="108"/>
      <c r="E156" s="108"/>
      <c r="F156" s="108"/>
      <c r="G156" s="109"/>
    </row>
    <row r="157" spans="1:7" x14ac:dyDescent="0.25">
      <c r="C157" s="107"/>
      <c r="D157" s="108"/>
      <c r="E157" s="108"/>
      <c r="F157" s="108"/>
      <c r="G157" s="109"/>
    </row>
    <row r="158" spans="1:7" x14ac:dyDescent="0.25">
      <c r="C158" s="107"/>
      <c r="D158" s="108"/>
      <c r="E158" s="108"/>
      <c r="F158" s="108"/>
      <c r="G158" s="109"/>
    </row>
    <row r="159" spans="1:7" x14ac:dyDescent="0.25">
      <c r="C159" s="107"/>
      <c r="D159" s="108"/>
      <c r="E159" s="108"/>
      <c r="F159" s="108"/>
      <c r="G159" s="109"/>
    </row>
    <row r="160" spans="1:7" x14ac:dyDescent="0.25">
      <c r="C160" s="107"/>
      <c r="D160" s="108"/>
      <c r="E160" s="108"/>
      <c r="F160" s="108"/>
      <c r="G160" s="109"/>
    </row>
    <row r="161" spans="3:7" x14ac:dyDescent="0.25">
      <c r="C161" s="107"/>
      <c r="D161" s="108"/>
      <c r="E161" s="108"/>
      <c r="F161" s="108"/>
      <c r="G161" s="109"/>
    </row>
    <row r="162" spans="3:7" x14ac:dyDescent="0.25">
      <c r="C162" s="107"/>
      <c r="D162" s="108"/>
      <c r="E162" s="108"/>
      <c r="F162" s="108"/>
      <c r="G162" s="109"/>
    </row>
    <row r="163" spans="3:7" x14ac:dyDescent="0.25">
      <c r="C163" s="107"/>
      <c r="D163" s="108"/>
      <c r="E163" s="108"/>
      <c r="F163" s="108"/>
      <c r="G163" s="109"/>
    </row>
    <row r="164" spans="3:7" x14ac:dyDescent="0.25">
      <c r="C164" s="107"/>
      <c r="D164" s="108"/>
      <c r="E164" s="108"/>
      <c r="F164" s="108"/>
      <c r="G164" s="109"/>
    </row>
    <row r="165" spans="3:7" x14ac:dyDescent="0.25">
      <c r="C165" s="107"/>
      <c r="D165" s="108"/>
      <c r="E165" s="108"/>
      <c r="F165" s="108"/>
      <c r="G165" s="109"/>
    </row>
    <row r="166" spans="3:7" x14ac:dyDescent="0.25">
      <c r="C166" s="107"/>
      <c r="D166" s="108"/>
      <c r="E166" s="108"/>
      <c r="F166" s="108"/>
      <c r="G166" s="109"/>
    </row>
    <row r="167" spans="3:7" x14ac:dyDescent="0.25">
      <c r="C167" s="107"/>
      <c r="D167" s="108"/>
      <c r="E167" s="108"/>
      <c r="F167" s="108"/>
      <c r="G167" s="109"/>
    </row>
    <row r="168" spans="3:7" x14ac:dyDescent="0.25">
      <c r="C168" s="107"/>
      <c r="D168" s="108"/>
      <c r="E168" s="108"/>
      <c r="F168" s="108"/>
      <c r="G168" s="109"/>
    </row>
    <row r="169" spans="3:7" x14ac:dyDescent="0.25">
      <c r="C169" s="107"/>
      <c r="D169" s="108"/>
      <c r="E169" s="108"/>
      <c r="F169" s="108"/>
      <c r="G169" s="109"/>
    </row>
    <row r="170" spans="3:7" x14ac:dyDescent="0.25">
      <c r="C170" s="107"/>
      <c r="D170" s="108"/>
      <c r="E170" s="108"/>
      <c r="F170" s="108"/>
      <c r="G170" s="109"/>
    </row>
    <row r="171" spans="3:7" x14ac:dyDescent="0.25">
      <c r="C171" s="107"/>
      <c r="D171" s="108"/>
      <c r="E171" s="108"/>
      <c r="F171" s="108"/>
      <c r="G171" s="109"/>
    </row>
    <row r="172" spans="3:7" x14ac:dyDescent="0.25">
      <c r="C172" s="107"/>
      <c r="D172" s="108"/>
      <c r="E172" s="108"/>
      <c r="F172" s="108"/>
      <c r="G172" s="109"/>
    </row>
    <row r="173" spans="3:7" x14ac:dyDescent="0.25">
      <c r="C173" s="107"/>
      <c r="D173" s="108"/>
      <c r="E173" s="108"/>
      <c r="F173" s="108"/>
      <c r="G173" s="109"/>
    </row>
    <row r="174" spans="3:7" x14ac:dyDescent="0.25">
      <c r="C174" s="107"/>
      <c r="D174" s="108"/>
      <c r="E174" s="108"/>
      <c r="F174" s="108"/>
      <c r="G174" s="109"/>
    </row>
    <row r="175" spans="3:7" x14ac:dyDescent="0.25">
      <c r="C175" s="107"/>
      <c r="D175" s="108"/>
      <c r="E175" s="108"/>
      <c r="F175" s="108"/>
      <c r="G175" s="109"/>
    </row>
    <row r="176" spans="3:7" x14ac:dyDescent="0.25">
      <c r="C176" s="107"/>
      <c r="D176" s="108"/>
      <c r="E176" s="108"/>
      <c r="F176" s="108"/>
      <c r="G176" s="109"/>
    </row>
    <row r="177" spans="3:7" ht="15.75" thickBot="1" x14ac:dyDescent="0.3">
      <c r="C177" s="110"/>
      <c r="D177" s="111"/>
      <c r="E177" s="111"/>
      <c r="F177" s="111"/>
      <c r="G177" s="112"/>
    </row>
    <row r="178" spans="3:7" ht="15.75" thickTop="1" x14ac:dyDescent="0.25"/>
  </sheetData>
  <sheetProtection algorithmName="SHA-512" hashValue="Xn0Cgnhw4d2G6JOSPhCYw6o2rZvHfxiWL1lmoTENIns7fxQBnHf7JUO57kQ46lAWw/xutnYcKk//YjnbpwDLNA==" saltValue="SflugerIWv0ePb6KJ8SUJQ==" spinCount="100000" sheet="1" selectLockedCells="1"/>
  <mergeCells count="25">
    <mergeCell ref="A10:C10"/>
    <mergeCell ref="A9:C9"/>
    <mergeCell ref="A1:G1"/>
    <mergeCell ref="B6:C6"/>
    <mergeCell ref="B5:C5"/>
    <mergeCell ref="B4:C4"/>
    <mergeCell ref="B3:C3"/>
    <mergeCell ref="F3:G8"/>
    <mergeCell ref="A8:B8"/>
    <mergeCell ref="C147:G177"/>
    <mergeCell ref="H10:I10"/>
    <mergeCell ref="I1:I6"/>
    <mergeCell ref="J1:J2"/>
    <mergeCell ref="M3:R3"/>
    <mergeCell ref="M8:N8"/>
    <mergeCell ref="M7:N7"/>
    <mergeCell ref="M6:N6"/>
    <mergeCell ref="M5:N5"/>
    <mergeCell ref="M4:N4"/>
    <mergeCell ref="C92:C142"/>
    <mergeCell ref="C75:C90"/>
    <mergeCell ref="F10:G10"/>
    <mergeCell ref="F9:G9"/>
    <mergeCell ref="C12:C31"/>
    <mergeCell ref="C32:C74"/>
  </mergeCells>
  <conditionalFormatting sqref="I12:I30 I32:I73 I75:I91">
    <cfRule type="cellIs" dxfId="18" priority="63" operator="equal">
      <formula>"X"</formula>
    </cfRule>
  </conditionalFormatting>
  <conditionalFormatting sqref="I11">
    <cfRule type="cellIs" dxfId="17" priority="62" operator="equal">
      <formula>"Highlighted Cells Exceed Safe Harbor"</formula>
    </cfRule>
  </conditionalFormatting>
  <conditionalFormatting sqref="H11">
    <cfRule type="cellIs" dxfId="16" priority="61" operator="equal">
      <formula>"Min &gt; Max for 1 or More Listed Drugs"</formula>
    </cfRule>
  </conditionalFormatting>
  <conditionalFormatting sqref="K2 A9">
    <cfRule type="cellIs" dxfId="15" priority="30" operator="equal">
      <formula>"Template Incomplete"</formula>
    </cfRule>
    <cfRule type="cellIs" dxfId="14" priority="39" operator="equal">
      <formula>"Exceeds Safe Harbor Guidelines"</formula>
    </cfRule>
    <cfRule type="cellIs" dxfId="13" priority="40" operator="equal">
      <formula>"Template Meets Safe Harbor Guidelines"</formula>
    </cfRule>
  </conditionalFormatting>
  <conditionalFormatting sqref="R91">
    <cfRule type="cellIs" dxfId="12" priority="67" operator="greaterThan">
      <formula>$O$8</formula>
    </cfRule>
  </conditionalFormatting>
  <conditionalFormatting sqref="J3:K3 A10">
    <cfRule type="cellIs" dxfId="11" priority="37" operator="equal">
      <formula>"Additional Drugs Listed"</formula>
    </cfRule>
  </conditionalFormatting>
  <conditionalFormatting sqref="F3">
    <cfRule type="cellIs" dxfId="10" priority="34" operator="equal">
      <formula>"Template Complete"</formula>
    </cfRule>
    <cfRule type="cellIs" dxfId="9" priority="35" operator="equal">
      <formula>"Please Complete All Cells of this Color"</formula>
    </cfRule>
  </conditionalFormatting>
  <conditionalFormatting sqref="C11 J5">
    <cfRule type="cellIs" dxfId="8" priority="24" operator="equal">
      <formula>"Analyst:  See Notes Below"</formula>
    </cfRule>
  </conditionalFormatting>
  <conditionalFormatting sqref="B12:B91">
    <cfRule type="cellIs" dxfId="7" priority="23" operator="equal">
      <formula>"X"</formula>
    </cfRule>
  </conditionalFormatting>
  <conditionalFormatting sqref="A12:A13 J6">
    <cfRule type="cellIs" dxfId="6" priority="22" operator="equal">
      <formula>"Zero Values Detected"</formula>
    </cfRule>
  </conditionalFormatting>
  <conditionalFormatting sqref="A11:B11 J4:K4">
    <cfRule type="cellIs" dxfId="5" priority="21" operator="equal">
      <formula>"Analyst:  See Notes in Column J"</formula>
    </cfRule>
  </conditionalFormatting>
  <conditionalFormatting sqref="J1:J2">
    <cfRule type="cellIs" dxfId="4" priority="7" operator="equal">
      <formula>"Template Incomplete"</formula>
    </cfRule>
    <cfRule type="cellIs" dxfId="3" priority="8" operator="equal">
      <formula>"In Excess of Safe Harbor Guidelines"</formula>
    </cfRule>
    <cfRule type="cellIs" dxfId="2" priority="9" operator="equal">
      <formula>"Template Meets Safe Harbor Guidelines"</formula>
    </cfRule>
  </conditionalFormatting>
  <conditionalFormatting sqref="A9:C9">
    <cfRule type="cellIs" dxfId="1" priority="6" operator="equal">
      <formula>"*Please read the instructions tab completely before completing the template."</formula>
    </cfRule>
  </conditionalFormatting>
  <conditionalFormatting sqref="H12:H30 H32:H73 H75:H91">
    <cfRule type="cellIs" dxfId="0" priority="5" operator="equal">
      <formula>"X"</formula>
    </cfRule>
  </conditionalFormatting>
  <dataValidations count="5">
    <dataValidation type="textLength" operator="lessThanOrEqual" allowBlank="1" showInputMessage="1" showErrorMessage="1" promptTitle="Company Name" prompt="Input the legal entity name as it appears on the annual financial statement." sqref="B3:C3" xr:uid="{00000000-0002-0000-0100-000000000000}">
      <formula1>100</formula1>
    </dataValidation>
    <dataValidation type="whole" showInputMessage="1" showErrorMessage="1" promptTitle="HIOS Issuer ID" prompt="Enter the 5 digit HIOS ID assigned to the legal entity. " sqref="B4:C4" xr:uid="{00000000-0002-0000-0100-000001000000}">
      <formula1>0</formula1>
      <formula2>99999</formula2>
    </dataValidation>
    <dataValidation type="whole" showInputMessage="1" showErrorMessage="1" promptTitle="NAIC Company Code" prompt="Enter the 5 digit NAIC Company Code assigned to the legal entity." sqref="B5:C5" xr:uid="{00000000-0002-0000-0100-000002000000}">
      <formula1>0</formula1>
      <formula2>99999</formula2>
    </dataValidation>
    <dataValidation type="textLength" allowBlank="1" showInputMessage="1" showErrorMessage="1" promptTitle="NAIC Group Code" prompt="Enter the relevant 4 digit group code, if the legal entity is associated with a NAIC recognized group." sqref="B6:C6" xr:uid="{00000000-0002-0000-0100-000003000000}">
      <formula1>4</formula1>
      <formula2>4</formula2>
    </dataValidation>
    <dataValidation type="textLength" allowBlank="1" showInputMessage="1" showErrorMessage="1" promptTitle="Notes" prompt="Please enter notes of up to 100 characters in length.  If additional space is needed, use the box at the bottom of the worksheet." sqref="J12:J142" xr:uid="{00000000-0002-0000-0100-000004000000}">
      <formula1>0</formula1>
      <formula2>100</formula2>
    </dataValidation>
  </dataValidations>
  <hyperlinks>
    <hyperlink ref="A10:C10" r:id="rId1" display="Click here to view the 2022 Safe Harbor Guidelines" xr:uid="{3E3DBA9C-237D-4277-94C5-C71DFCE35FB1}"/>
  </hyperlinks>
  <pageMargins left="0.7" right="0.7" top="0.75" bottom="0.75" header="0.3" footer="0.3"/>
  <pageSetup scale="34" orientation="landscape" r:id="rId2"/>
  <rowBreaks count="4" manualBreakCount="4">
    <brk id="47" max="10" man="1"/>
    <brk id="91" max="10" man="1"/>
    <brk id="113" max="10" man="1"/>
    <brk id="136" max="10" man="1"/>
  </rowBreaks>
  <colBreaks count="1" manualBreakCount="1">
    <brk id="11"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Instructions</vt:lpstr>
      <vt:lpstr>HIV.AIDS Template</vt:lpstr>
      <vt:lpstr>'HIV.AIDS Template'!_GoBack</vt:lpstr>
      <vt:lpstr>'HIV.AIDS Template'!OLE_LINK1</vt:lpstr>
      <vt:lpstr>'HIV.AIDS Template'!Print_Area</vt:lpstr>
      <vt:lpstr>yesno</vt:lpstr>
    </vt:vector>
  </TitlesOfParts>
  <Company>DFS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millsw</dc:creator>
  <cp:lastModifiedBy>Flournory, Janice</cp:lastModifiedBy>
  <dcterms:created xsi:type="dcterms:W3CDTF">2016-01-29T14:40:23Z</dcterms:created>
  <dcterms:modified xsi:type="dcterms:W3CDTF">2021-05-07T21:15:15Z</dcterms:modified>
</cp:coreProperties>
</file>